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rojects\CoronavirusTabforElaineRebate\"/>
    </mc:Choice>
  </mc:AlternateContent>
  <bookViews>
    <workbookView xWindow="0" yWindow="0" windowWidth="28800" windowHeight="12225"/>
  </bookViews>
  <sheets>
    <sheet name="T20-0133" sheetId="3" r:id="rId1"/>
    <sheet name="Sheet1" sheetId="2" state="hidden" r:id="rId2"/>
  </sheets>
  <definedNames>
    <definedName name="gtaxrat" localSheetId="0">#REF!</definedName>
    <definedName name="gtaxrat">#REF!</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19" i="3" l="1"/>
  <c r="P19" i="3"/>
  <c r="M19" i="3"/>
  <c r="J19" i="3"/>
  <c r="G19" i="3"/>
  <c r="D19" i="3"/>
  <c r="S17" i="3" l="1"/>
  <c r="S26" i="3"/>
  <c r="S25" i="3"/>
  <c r="S24" i="3"/>
  <c r="S23" i="3"/>
  <c r="S22" i="3"/>
  <c r="P33" i="2" l="1"/>
  <c r="Q33" i="2" s="1"/>
  <c r="S35" i="2"/>
  <c r="T35" i="2" s="1"/>
  <c r="P35" i="2"/>
  <c r="Q35" i="2" s="1"/>
  <c r="M35" i="2"/>
  <c r="N35" i="2" s="1"/>
  <c r="J35" i="2"/>
  <c r="K35" i="2" s="1"/>
  <c r="G35" i="2"/>
  <c r="D35" i="2"/>
  <c r="C14" i="2"/>
  <c r="S34" i="2"/>
  <c r="T34" i="2" s="1"/>
  <c r="M34" i="2"/>
  <c r="J34" i="2"/>
  <c r="K34" i="2" s="1"/>
  <c r="G34" i="2"/>
  <c r="S33" i="2"/>
  <c r="M33" i="2"/>
  <c r="J33" i="2"/>
  <c r="G33" i="2"/>
  <c r="D33" i="2"/>
  <c r="P34" i="2" l="1"/>
  <c r="Q34" i="2" s="1"/>
  <c r="T33" i="2"/>
  <c r="K33" i="2"/>
  <c r="N33" i="2"/>
  <c r="E33" i="2"/>
  <c r="E35" i="2"/>
  <c r="D34" i="2"/>
  <c r="E34" i="2" s="1"/>
  <c r="H33" i="2"/>
  <c r="H35" i="2"/>
  <c r="N34" i="2"/>
  <c r="H34" i="2"/>
</calcChain>
</file>

<file path=xl/sharedStrings.xml><?xml version="1.0" encoding="utf-8"?>
<sst xmlns="http://schemas.openxmlformats.org/spreadsheetml/2006/main" count="164" uniqueCount="90">
  <si>
    <t>http://www.taxpolicycenter.org/TaxModel/income.cfm</t>
  </si>
  <si>
    <t>(2) Includes both filing and non-filing units but excludes those that are dependents of other tax units. Tax units with negative adjusted gross income are excluded from their respective income class but are included in the totals. For a description of expanded cash income, see</t>
  </si>
  <si>
    <t>http://www.taxpolicycenter.org/taxtopics/Baseline-Definitions.cfm</t>
  </si>
  <si>
    <t>(1) Calendar year. Baseline is the law currently in place as of March 19, 2020. For details of the proposals, see …</t>
  </si>
  <si>
    <t>* Non-zero value rounded to zero; ** Insufficient data</t>
  </si>
  <si>
    <t>Source: Urban-Brookings Tax Policy Center Microsimulation Model (version 0319-2).</t>
  </si>
  <si>
    <t>All</t>
  </si>
  <si>
    <t>**</t>
  </si>
  <si>
    <t>*</t>
  </si>
  <si>
    <t>More than 1,000</t>
  </si>
  <si>
    <t>500-1,000</t>
  </si>
  <si>
    <t>200-500</t>
  </si>
  <si>
    <t>100-200</t>
  </si>
  <si>
    <t>75-100</t>
  </si>
  <si>
    <t>50-75</t>
  </si>
  <si>
    <t>40-50</t>
  </si>
  <si>
    <t>30-40</t>
  </si>
  <si>
    <t>20-30</t>
  </si>
  <si>
    <t>10-20</t>
  </si>
  <si>
    <t>Less than 10</t>
  </si>
  <si>
    <t>Distribution of Federal Tax Change by Expanded Cash Income Level, 2018 ¹</t>
  </si>
  <si>
    <t>Baseline: Current Law</t>
  </si>
  <si>
    <t>Senate Recovery Rebate</t>
  </si>
  <si>
    <t>Table T20-1</t>
  </si>
  <si>
    <t>http://www.taxpolicycenter.org</t>
  </si>
  <si>
    <t>PRELIMINARY RESULTS</t>
  </si>
  <si>
    <t>Percent Within Class</t>
  </si>
  <si>
    <t>Number (thousands)</t>
  </si>
  <si>
    <t>PRELIMINARY RESULTS: SUBJECT TO REVISION</t>
  </si>
  <si>
    <t>Dependents eligible</t>
  </si>
  <si>
    <t>Dependents not eligible</t>
  </si>
  <si>
    <t>A.Less than 10</t>
  </si>
  <si>
    <t>B.10-20</t>
  </si>
  <si>
    <t>D.20-30</t>
  </si>
  <si>
    <t>E.30-40</t>
  </si>
  <si>
    <t>F.40-50</t>
  </si>
  <si>
    <t>G.50-75</t>
  </si>
  <si>
    <t>H.75-100</t>
  </si>
  <si>
    <t>I.100-200</t>
  </si>
  <si>
    <t>J.200-500</t>
  </si>
  <si>
    <t>K.500-1,000</t>
  </si>
  <si>
    <t>L.More than 1,000</t>
  </si>
  <si>
    <t>levels</t>
  </si>
  <si>
    <t>DEFN1_ELGB</t>
  </si>
  <si>
    <t>DEFN1_ELGB_PERC</t>
  </si>
  <si>
    <t>DEFN1_NOTELGB</t>
  </si>
  <si>
    <t>DEFN1_NOTELGB_PERC</t>
  </si>
  <si>
    <t>DEFN2_ELGB</t>
  </si>
  <si>
    <t>DEFN2_ELGB_PERC</t>
  </si>
  <si>
    <t>DEFN2_NOTELGB</t>
  </si>
  <si>
    <t>DEFN2_NOTELGB_PERC</t>
  </si>
  <si>
    <t>DEFN3_ELGB</t>
  </si>
  <si>
    <t>DEFN3_ELGB_PERC</t>
  </si>
  <si>
    <t>DEFN3_NOTELGB</t>
  </si>
  <si>
    <t>DEFN3_NOTELGB_PERC</t>
  </si>
  <si>
    <t>Dependents in Tax Unit Eligible by Expanded Cash Income Percentile, 2019 ¹</t>
  </si>
  <si>
    <r>
      <t xml:space="preserve">Expanded Cash Income Percentile (thousands of 2019 dollars) </t>
    </r>
    <r>
      <rPr>
        <b/>
        <vertAlign val="superscript"/>
        <sz val="10"/>
        <rFont val="Calibri"/>
        <family val="2"/>
        <scheme val="minor"/>
      </rPr>
      <t>2</t>
    </r>
  </si>
  <si>
    <t>Lowest Quintile</t>
  </si>
  <si>
    <t>Second Quintile</t>
  </si>
  <si>
    <t>Middle Quintile</t>
  </si>
  <si>
    <t>Fourth Quintile</t>
  </si>
  <si>
    <t>Top Quintile</t>
  </si>
  <si>
    <t>Addendum</t>
  </si>
  <si>
    <t>80-90</t>
  </si>
  <si>
    <t>90-95</t>
  </si>
  <si>
    <t>95-99</t>
  </si>
  <si>
    <t>Top 1 Percent</t>
  </si>
  <si>
    <t>Top 0.1 Percent</t>
  </si>
  <si>
    <t>A.Below 0</t>
  </si>
  <si>
    <t>B.0 - 20</t>
  </si>
  <si>
    <t>D.20 - 40</t>
  </si>
  <si>
    <t>E.40 - 60</t>
  </si>
  <si>
    <t>F.60 - 80</t>
  </si>
  <si>
    <t>G.80 - 90</t>
  </si>
  <si>
    <t>H.90 - 95</t>
  </si>
  <si>
    <t>I.95 - 99</t>
  </si>
  <si>
    <t>J.99 - 99.5</t>
  </si>
  <si>
    <t>K.99.5 - 99.9</t>
  </si>
  <si>
    <t>L.99.9+</t>
  </si>
  <si>
    <t>80-100</t>
  </si>
  <si>
    <t>Total</t>
  </si>
  <si>
    <t>TOTAL</t>
  </si>
  <si>
    <t>Top 1%</t>
  </si>
  <si>
    <t>Number of dependents who could be claimed for $500 supplement to recovery rebate under different age criteria</t>
  </si>
  <si>
    <t>Must be child under 17 (current law)</t>
  </si>
  <si>
    <t>Must be child under 19, or full-time student under 24</t>
  </si>
  <si>
    <t>All dependents</t>
  </si>
  <si>
    <t>Alternative Definitions of an Eligible Dependent for Senate Recovery Rebate in CARES Act</t>
  </si>
  <si>
    <t>(1) Calendar year. Baseline is the law currently in place as of March 17, 2020. We use the version of the Recovery Rebate that was signed into law as part of the CARES Act on March 27, 2020. The Recovery Rebate provides a refundable tax credit of up to $2,400 for married couples ($1,200 for others) plus an additional $500 per eligible child under age 17.  The credit would phase out at a rate of 5 percent on AGI greater than $150,000 for married couples, $112,500 for heads of household, and $75,000 for others. We model the credit on the 2019 population at 2019 income levels. These are estimates of eligibility, based on age of dependent, not estimates of how many people will actually receive the payment. The estimates do not account for other factors affecting eligibility including having a Social Security number eligible for work.</t>
  </si>
  <si>
    <t>Table T20-0133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</si>
</sst>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Times New Roman"/>
      <family val="1"/>
    </font>
    <font>
      <sz val="10"/>
      <name val="Times New Roman"/>
      <family val="1"/>
    </font>
    <font>
      <sz val="10"/>
      <name val="Calibri"/>
      <family val="2"/>
      <scheme val="minor"/>
    </font>
    <font>
      <u/>
      <sz val="10"/>
      <color indexed="12"/>
      <name val="Arial"/>
      <family val="2"/>
    </font>
    <font>
      <u/>
      <sz val="10"/>
      <color indexed="12"/>
      <name val="Calibri"/>
      <family val="2"/>
      <scheme val="minor"/>
    </font>
    <font>
      <b/>
      <sz val="10"/>
      <name val="Calibri"/>
      <family val="2"/>
      <scheme val="minor"/>
    </font>
    <font>
      <b/>
      <sz val="12"/>
      <name val="Calibri"/>
      <family val="2"/>
      <scheme val="minor"/>
    </font>
    <font>
      <b/>
      <vertAlign val="superscript"/>
      <sz val="10"/>
      <name val="Calibri"/>
      <family val="2"/>
      <scheme val="minor"/>
    </font>
    <font>
      <b/>
      <sz val="8"/>
      <color rgb="FF000000"/>
      <name val="Segoe UI"/>
      <family val="2"/>
    </font>
    <font>
      <sz val="8"/>
      <color rgb="FF000000"/>
      <name val="Segoe UI"/>
      <family val="2"/>
    </font>
    <font>
      <sz val="8"/>
      <name val="Segoe UI"/>
      <family val="2"/>
    </font>
  </fonts>
  <fills count="4">
    <fill>
      <patternFill patternType="none"/>
    </fill>
    <fill>
      <patternFill patternType="gray125"/>
    </fill>
    <fill>
      <patternFill patternType="solid">
        <fgColor rgb="FFFFFFFF"/>
        <bgColor indexed="64"/>
      </patternFill>
    </fill>
    <fill>
      <patternFill patternType="solid">
        <fgColor rgb="FFF4F8F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double">
        <color indexed="64"/>
      </top>
      <bottom/>
      <diagonal/>
    </border>
    <border>
      <left/>
      <right/>
      <top/>
      <bottom style="double">
        <color indexed="64"/>
      </bottom>
      <diagonal/>
    </border>
    <border>
      <left/>
      <right/>
      <top style="double">
        <color indexed="64"/>
      </top>
      <bottom style="thin">
        <color indexed="64"/>
      </bottom>
      <diagonal/>
    </border>
    <border>
      <left/>
      <right/>
      <top style="thin">
        <color indexed="64"/>
      </top>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55">
    <xf numFmtId="0" fontId="0" fillId="0" borderId="0" xfId="0"/>
    <xf numFmtId="0" fontId="2" fillId="0" borderId="0" xfId="0" applyFont="1"/>
    <xf numFmtId="0" fontId="4" fillId="0" borderId="0" xfId="2" applyFont="1" applyAlignment="1" applyProtection="1">
      <alignment wrapText="1"/>
    </xf>
    <xf numFmtId="0" fontId="4" fillId="0" borderId="0" xfId="2" applyFont="1" applyAlignment="1" applyProtection="1"/>
    <xf numFmtId="0" fontId="2" fillId="0" borderId="0" xfId="1" applyFont="1" applyFill="1" applyBorder="1" applyAlignment="1">
      <alignment horizontal="left"/>
    </xf>
    <xf numFmtId="0" fontId="2" fillId="0" borderId="0" xfId="1" applyFont="1" applyFill="1" applyBorder="1" applyAlignment="1">
      <alignment wrapText="1"/>
    </xf>
    <xf numFmtId="0" fontId="2" fillId="0" borderId="0" xfId="0" applyFont="1" applyAlignment="1"/>
    <xf numFmtId="0" fontId="2" fillId="0" borderId="0" xfId="1" applyFont="1" applyFill="1" applyBorder="1" applyAlignment="1"/>
    <xf numFmtId="0" fontId="2" fillId="0" borderId="0" xfId="1" applyFont="1"/>
    <xf numFmtId="0" fontId="2" fillId="0" borderId="0" xfId="1" applyFont="1" applyFill="1" applyBorder="1"/>
    <xf numFmtId="0" fontId="2" fillId="0" borderId="1" xfId="1" applyFont="1" applyBorder="1"/>
    <xf numFmtId="164" fontId="2" fillId="0" borderId="0" xfId="1" applyNumberFormat="1" applyFont="1" applyAlignment="1">
      <alignment horizontal="right" indent="2"/>
    </xf>
    <xf numFmtId="0" fontId="2" fillId="0" borderId="0" xfId="1" applyFont="1" applyAlignment="1">
      <alignment horizontal="right" indent="2"/>
    </xf>
    <xf numFmtId="3" fontId="2" fillId="0" borderId="0" xfId="1" applyNumberFormat="1" applyFont="1" applyAlignment="1">
      <alignment horizontal="right" indent="2"/>
    </xf>
    <xf numFmtId="49" fontId="5" fillId="0" borderId="0" xfId="1" applyNumberFormat="1" applyFont="1" applyAlignment="1">
      <alignment horizontal="right" indent="2"/>
    </xf>
    <xf numFmtId="49" fontId="5" fillId="0" borderId="0" xfId="1" quotePrefix="1" applyNumberFormat="1" applyFont="1" applyAlignment="1">
      <alignment horizontal="right" indent="2"/>
    </xf>
    <xf numFmtId="0" fontId="2" fillId="0" borderId="4" xfId="1" applyFont="1" applyBorder="1"/>
    <xf numFmtId="0" fontId="6" fillId="0" borderId="0" xfId="1" applyFont="1" applyFill="1" applyAlignment="1">
      <alignment horizontal="centerContinuous"/>
    </xf>
    <xf numFmtId="15" fontId="5" fillId="0" borderId="0" xfId="1" applyNumberFormat="1" applyFont="1"/>
    <xf numFmtId="0" fontId="4" fillId="0" borderId="0" xfId="2" applyFont="1" applyAlignment="1" applyProtection="1">
      <alignment horizontal="right"/>
    </xf>
    <xf numFmtId="0" fontId="5" fillId="0" borderId="0" xfId="1" applyFont="1"/>
    <xf numFmtId="15" fontId="5" fillId="0" borderId="0" xfId="1" quotePrefix="1" applyNumberFormat="1" applyFont="1" applyFill="1" applyAlignment="1">
      <alignment horizontal="left"/>
    </xf>
    <xf numFmtId="0" fontId="2" fillId="0" borderId="0" xfId="1" applyFont="1" applyBorder="1"/>
    <xf numFmtId="164" fontId="2" fillId="0" borderId="0" xfId="0" applyNumberFormat="1" applyFont="1"/>
    <xf numFmtId="0" fontId="2" fillId="0" borderId="0" xfId="0" applyFont="1" applyAlignment="1">
      <alignment vertical="center"/>
    </xf>
    <xf numFmtId="0" fontId="5" fillId="0" borderId="3" xfId="1" applyFont="1" applyBorder="1" applyAlignment="1"/>
    <xf numFmtId="0" fontId="2" fillId="0" borderId="0" xfId="0" applyFont="1" applyBorder="1"/>
    <xf numFmtId="0" fontId="5" fillId="0" borderId="6" xfId="1" applyFont="1" applyBorder="1" applyAlignment="1">
      <alignment vertical="center" wrapText="1"/>
    </xf>
    <xf numFmtId="0" fontId="5" fillId="0" borderId="0" xfId="1" applyFont="1" applyBorder="1" applyAlignment="1">
      <alignment vertical="center" wrapText="1"/>
    </xf>
    <xf numFmtId="0" fontId="5" fillId="0" borderId="4" xfId="1" applyFont="1" applyBorder="1" applyAlignment="1">
      <alignment vertical="center" wrapText="1"/>
    </xf>
    <xf numFmtId="0" fontId="5" fillId="0" borderId="4" xfId="1" applyFont="1" applyBorder="1" applyAlignment="1">
      <alignment horizontal="center" vertical="center" wrapText="1"/>
    </xf>
    <xf numFmtId="0" fontId="5" fillId="0" borderId="0" xfId="1" applyFont="1" applyBorder="1" applyAlignment="1">
      <alignment horizontal="center" vertical="center" wrapText="1"/>
    </xf>
    <xf numFmtId="0" fontId="2" fillId="0" borderId="6" xfId="1" applyFont="1" applyBorder="1"/>
    <xf numFmtId="0" fontId="8" fillId="3" borderId="0" xfId="0" applyFont="1" applyFill="1" applyAlignment="1">
      <alignment horizontal="right" vertical="center"/>
    </xf>
    <xf numFmtId="0" fontId="9" fillId="2" borderId="0" xfId="0" applyFont="1" applyFill="1" applyAlignment="1">
      <alignment vertical="center"/>
    </xf>
    <xf numFmtId="11" fontId="9" fillId="2" borderId="0" xfId="0" applyNumberFormat="1" applyFont="1" applyFill="1" applyAlignment="1">
      <alignment vertical="center"/>
    </xf>
    <xf numFmtId="0" fontId="8" fillId="0" borderId="0" xfId="0" applyFont="1" applyAlignment="1">
      <alignment horizontal="left" vertical="center" wrapText="1"/>
    </xf>
    <xf numFmtId="0" fontId="10" fillId="0" borderId="0" xfId="0" applyFont="1" applyAlignment="1">
      <alignment vertical="center"/>
    </xf>
    <xf numFmtId="11" fontId="0" fillId="0" borderId="0" xfId="0" applyNumberFormat="1"/>
    <xf numFmtId="11" fontId="10" fillId="0" borderId="0" xfId="0" applyNumberFormat="1" applyFont="1" applyAlignment="1">
      <alignment vertical="center"/>
    </xf>
    <xf numFmtId="0" fontId="2" fillId="0" borderId="0" xfId="1" applyFont="1" applyAlignment="1">
      <alignment horizontal="left" wrapText="1"/>
    </xf>
    <xf numFmtId="0" fontId="6" fillId="0" borderId="0" xfId="1" applyFont="1" applyFill="1" applyAlignment="1">
      <alignment horizontal="center"/>
    </xf>
    <xf numFmtId="0" fontId="6" fillId="0" borderId="0" xfId="1" applyFont="1" applyAlignment="1">
      <alignment horizontal="center"/>
    </xf>
    <xf numFmtId="0" fontId="5" fillId="0" borderId="3" xfId="1" applyFont="1" applyBorder="1" applyAlignment="1">
      <alignment horizontal="center" vertical="center" wrapText="1"/>
    </xf>
    <xf numFmtId="0" fontId="5" fillId="0" borderId="0"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1" applyFont="1" applyBorder="1" applyAlignment="1">
      <alignment horizontal="center" vertical="center" wrapText="1"/>
    </xf>
    <xf numFmtId="0" fontId="4" fillId="0" borderId="0" xfId="2" applyFont="1" applyAlignment="1" applyProtection="1">
      <alignment horizontal="left" wrapText="1"/>
    </xf>
    <xf numFmtId="0" fontId="2" fillId="0" borderId="0" xfId="0" applyFont="1" applyAlignment="1">
      <alignment wrapText="1"/>
    </xf>
    <xf numFmtId="0" fontId="5" fillId="0" borderId="6" xfId="1" applyFont="1" applyBorder="1" applyAlignment="1">
      <alignment horizontal="center" vertical="center" wrapText="1"/>
    </xf>
    <xf numFmtId="0" fontId="2" fillId="0" borderId="0" xfId="1" applyFont="1" applyFill="1" applyBorder="1" applyAlignment="1">
      <alignment horizontal="left" vertical="center" wrapText="1"/>
    </xf>
  </cellXfs>
  <cellStyles count="3">
    <cellStyle name="Hyperlink" xfId="2" builtinId="8"/>
    <cellStyle name="Normal" xfId="0" builtinId="0"/>
    <cellStyle name="Normal_Acc and Freeze Option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axpolicycenter.org/" TargetMode="External"/><Relationship Id="rId2" Type="http://schemas.openxmlformats.org/officeDocument/2006/relationships/hyperlink" Target="http://www.taxpolicycenter.org/taxtopics/Baseline-Definitions.cfm" TargetMode="External"/><Relationship Id="rId1" Type="http://schemas.openxmlformats.org/officeDocument/2006/relationships/hyperlink" Target="http://www.taxpolicycenter.org/TaxModel/income.cfm" TargetMode="External"/><Relationship Id="rId6" Type="http://schemas.openxmlformats.org/officeDocument/2006/relationships/printerSettings" Target="../printerSettings/printerSettings1.bin"/><Relationship Id="rId5" Type="http://schemas.openxmlformats.org/officeDocument/2006/relationships/hyperlink" Target="http://www.taxpolicycenter.org/taxtopics/Baseline-Definitions.cfm" TargetMode="External"/><Relationship Id="rId4" Type="http://schemas.openxmlformats.org/officeDocument/2006/relationships/hyperlink" Target="http://www.taxpolicycenter.org/TaxModel/income.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4"/>
  <sheetViews>
    <sheetView showGridLines="0" tabSelected="1" zoomScaleNormal="100" workbookViewId="0">
      <selection activeCell="I7" sqref="I7"/>
    </sheetView>
  </sheetViews>
  <sheetFormatPr defaultRowHeight="12.75" x14ac:dyDescent="0.2"/>
  <cols>
    <col min="1" max="1" width="21.83203125" style="1" customWidth="1"/>
    <col min="2" max="2" width="1.83203125" style="1" customWidth="1"/>
    <col min="3" max="4" width="13.83203125" style="1" customWidth="1"/>
    <col min="5" max="5" width="1.83203125" style="1" customWidth="1"/>
    <col min="6" max="7" width="13.83203125" style="1" customWidth="1"/>
    <col min="8" max="8" width="1.83203125" style="1" customWidth="1"/>
    <col min="9" max="10" width="13.83203125" style="1" customWidth="1"/>
    <col min="11" max="11" width="1.83203125" style="1" customWidth="1"/>
    <col min="12" max="13" width="13.83203125" style="1" customWidth="1"/>
    <col min="14" max="14" width="1.83203125" style="1" customWidth="1"/>
    <col min="15" max="16" width="13.83203125" style="1" customWidth="1"/>
    <col min="17" max="17" width="1.83203125" style="1" customWidth="1"/>
    <col min="18" max="19" width="13.83203125" style="1" customWidth="1"/>
    <col min="20" max="21" width="1.83203125" style="1" customWidth="1"/>
    <col min="22" max="28" width="9.33203125" style="1"/>
    <col min="29" max="29" width="21.83203125" style="1" hidden="1" customWidth="1"/>
    <col min="30" max="30" width="1.83203125" style="1" hidden="1" customWidth="1"/>
    <col min="31" max="31" width="13.83203125" style="1" hidden="1" customWidth="1"/>
    <col min="32" max="32" width="1.83203125" style="1" hidden="1" customWidth="1"/>
    <col min="33" max="33" width="13.83203125" style="1" hidden="1" customWidth="1"/>
    <col min="34" max="34" width="1.83203125" style="1" hidden="1" customWidth="1"/>
    <col min="35" max="35" width="13.83203125" style="1" hidden="1" customWidth="1"/>
    <col min="36" max="36" width="1.83203125" style="1" hidden="1" customWidth="1"/>
    <col min="37" max="37" width="13.83203125" style="1" hidden="1" customWidth="1"/>
    <col min="38" max="38" width="1.83203125" style="1" hidden="1" customWidth="1"/>
    <col min="39" max="39" width="13.83203125" style="1" hidden="1" customWidth="1"/>
    <col min="40" max="40" width="1.83203125" style="1" hidden="1" customWidth="1"/>
    <col min="41" max="41" width="13.83203125" style="1" hidden="1" customWidth="1"/>
    <col min="42" max="42" width="1.83203125" style="1" hidden="1" customWidth="1"/>
    <col min="43" max="43" width="13.83203125" style="1" hidden="1" customWidth="1"/>
    <col min="44" max="44" width="1.83203125" style="1" hidden="1" customWidth="1"/>
    <col min="45" max="45" width="13.83203125" style="1" hidden="1" customWidth="1"/>
    <col min="46" max="46" width="1.83203125" style="1" hidden="1" customWidth="1"/>
    <col min="47" max="47" width="13.83203125" style="1" hidden="1" customWidth="1"/>
    <col min="48" max="16384" width="9.33203125" style="1"/>
  </cols>
  <sheetData>
    <row r="1" spans="1:47" x14ac:dyDescent="0.2">
      <c r="A1" s="21">
        <v>43936</v>
      </c>
      <c r="B1" s="8"/>
      <c r="C1" s="20" t="s">
        <v>28</v>
      </c>
      <c r="D1" s="8"/>
      <c r="E1" s="8"/>
      <c r="F1" s="8"/>
      <c r="G1" s="8"/>
      <c r="H1" s="8"/>
      <c r="I1" s="8"/>
      <c r="J1" s="8"/>
      <c r="K1" s="8"/>
      <c r="L1" s="8"/>
      <c r="M1" s="8"/>
      <c r="N1" s="8"/>
      <c r="O1" s="8"/>
      <c r="P1" s="8"/>
      <c r="Q1" s="8"/>
      <c r="R1" s="8"/>
      <c r="S1" s="8"/>
      <c r="T1" s="8"/>
      <c r="U1" s="8"/>
      <c r="AC1" s="21">
        <v>43909</v>
      </c>
      <c r="AD1" s="8"/>
      <c r="AE1" s="20" t="s">
        <v>25</v>
      </c>
      <c r="AF1" s="8"/>
      <c r="AG1" s="20"/>
      <c r="AH1" s="8"/>
      <c r="AI1" s="8"/>
      <c r="AJ1" s="8"/>
      <c r="AK1" s="8"/>
      <c r="AL1" s="8"/>
      <c r="AM1" s="8"/>
      <c r="AN1" s="8"/>
      <c r="AO1" s="8"/>
      <c r="AP1" s="8"/>
      <c r="AQ1" s="8"/>
      <c r="AR1" s="8"/>
      <c r="AS1" s="8"/>
      <c r="AT1" s="8"/>
      <c r="AU1" s="19" t="s">
        <v>24</v>
      </c>
    </row>
    <row r="2" spans="1:47" x14ac:dyDescent="0.2">
      <c r="A2" s="18"/>
      <c r="B2" s="8"/>
      <c r="C2" s="8"/>
      <c r="D2" s="8"/>
      <c r="E2" s="8"/>
      <c r="F2" s="8"/>
      <c r="G2" s="8"/>
      <c r="H2" s="8"/>
      <c r="I2" s="8"/>
      <c r="J2" s="8"/>
      <c r="K2" s="8"/>
      <c r="L2" s="8"/>
      <c r="M2" s="8"/>
      <c r="N2" s="8"/>
      <c r="O2" s="8"/>
      <c r="P2" s="8"/>
      <c r="Q2" s="8"/>
      <c r="R2" s="8"/>
      <c r="S2" s="8"/>
      <c r="T2" s="8"/>
      <c r="U2" s="8"/>
      <c r="AC2" s="18"/>
      <c r="AD2" s="8"/>
      <c r="AE2" s="8"/>
      <c r="AF2" s="8"/>
      <c r="AG2" s="8"/>
      <c r="AH2" s="8"/>
      <c r="AI2" s="8"/>
      <c r="AJ2" s="8"/>
      <c r="AK2" s="8"/>
      <c r="AL2" s="8"/>
      <c r="AM2" s="8"/>
      <c r="AN2" s="8"/>
      <c r="AO2" s="8"/>
      <c r="AP2" s="8"/>
      <c r="AQ2" s="8"/>
      <c r="AR2" s="8"/>
      <c r="AS2" s="8"/>
      <c r="AT2" s="8"/>
      <c r="AU2" s="8"/>
    </row>
    <row r="3" spans="1:47" ht="15.75" x14ac:dyDescent="0.25">
      <c r="A3" s="41" t="s">
        <v>89</v>
      </c>
      <c r="B3" s="41"/>
      <c r="C3" s="41"/>
      <c r="D3" s="41"/>
      <c r="E3" s="41"/>
      <c r="F3" s="41"/>
      <c r="G3" s="41"/>
      <c r="H3" s="41"/>
      <c r="I3" s="41"/>
      <c r="J3" s="41"/>
      <c r="K3" s="41"/>
      <c r="L3" s="41"/>
      <c r="M3" s="41"/>
      <c r="N3" s="41"/>
      <c r="O3" s="41"/>
      <c r="P3" s="41"/>
      <c r="Q3" s="41"/>
      <c r="R3" s="41"/>
      <c r="S3" s="41"/>
      <c r="T3" s="41"/>
      <c r="U3" s="41"/>
      <c r="AC3" s="41" t="s">
        <v>23</v>
      </c>
      <c r="AD3" s="41"/>
      <c r="AE3" s="41"/>
      <c r="AF3" s="41"/>
      <c r="AG3" s="41"/>
      <c r="AH3" s="41"/>
      <c r="AI3" s="41"/>
      <c r="AJ3" s="41"/>
      <c r="AK3" s="41"/>
      <c r="AL3" s="41"/>
      <c r="AM3" s="41"/>
      <c r="AN3" s="41"/>
      <c r="AO3" s="41"/>
      <c r="AP3" s="41"/>
      <c r="AQ3" s="41"/>
      <c r="AR3" s="41"/>
      <c r="AS3" s="41"/>
      <c r="AT3" s="41"/>
      <c r="AU3" s="41"/>
    </row>
    <row r="4" spans="1:47" ht="15.75" x14ac:dyDescent="0.25">
      <c r="A4" s="17" t="s">
        <v>87</v>
      </c>
      <c r="B4" s="17"/>
      <c r="C4" s="17"/>
      <c r="D4" s="17"/>
      <c r="E4" s="17"/>
      <c r="F4" s="17"/>
      <c r="G4" s="17"/>
      <c r="H4" s="17"/>
      <c r="I4" s="17"/>
      <c r="J4" s="17"/>
      <c r="K4" s="17"/>
      <c r="L4" s="17"/>
      <c r="M4" s="17"/>
      <c r="N4" s="17"/>
      <c r="O4" s="17"/>
      <c r="P4" s="17"/>
      <c r="Q4" s="17"/>
      <c r="R4" s="17"/>
      <c r="S4" s="17"/>
      <c r="T4" s="17"/>
      <c r="U4" s="17"/>
      <c r="AC4" s="17" t="s">
        <v>22</v>
      </c>
      <c r="AD4" s="17"/>
      <c r="AE4" s="17"/>
      <c r="AF4" s="17"/>
      <c r="AG4" s="17"/>
      <c r="AH4" s="17"/>
      <c r="AI4" s="17"/>
      <c r="AJ4" s="17"/>
      <c r="AK4" s="17"/>
      <c r="AL4" s="17"/>
      <c r="AM4" s="17"/>
      <c r="AN4" s="17"/>
      <c r="AO4" s="17"/>
      <c r="AP4" s="17"/>
      <c r="AQ4" s="17"/>
      <c r="AR4" s="17"/>
      <c r="AS4" s="17"/>
      <c r="AT4" s="17"/>
      <c r="AU4" s="17"/>
    </row>
    <row r="5" spans="1:47" ht="15.75" x14ac:dyDescent="0.25">
      <c r="A5" s="17" t="s">
        <v>21</v>
      </c>
      <c r="B5" s="17"/>
      <c r="C5" s="17"/>
      <c r="D5" s="17"/>
      <c r="E5" s="17"/>
      <c r="F5" s="17"/>
      <c r="G5" s="17"/>
      <c r="H5" s="17"/>
      <c r="I5" s="17"/>
      <c r="J5" s="17"/>
      <c r="K5" s="17"/>
      <c r="L5" s="17"/>
      <c r="M5" s="17"/>
      <c r="N5" s="17"/>
      <c r="O5" s="17"/>
      <c r="P5" s="17"/>
      <c r="Q5" s="17"/>
      <c r="R5" s="17"/>
      <c r="S5" s="17"/>
      <c r="T5" s="17"/>
      <c r="U5" s="17"/>
      <c r="AC5" s="17" t="s">
        <v>21</v>
      </c>
      <c r="AD5" s="17"/>
      <c r="AE5" s="17"/>
      <c r="AF5" s="17"/>
      <c r="AG5" s="17"/>
      <c r="AH5" s="17"/>
      <c r="AI5" s="17"/>
      <c r="AJ5" s="17"/>
      <c r="AK5" s="17"/>
      <c r="AL5" s="17"/>
      <c r="AM5" s="17"/>
      <c r="AN5" s="17"/>
      <c r="AO5" s="17"/>
      <c r="AP5" s="17"/>
      <c r="AQ5" s="17"/>
      <c r="AR5" s="17"/>
      <c r="AS5" s="17"/>
      <c r="AT5" s="17"/>
      <c r="AU5" s="17"/>
    </row>
    <row r="6" spans="1:47" ht="15.75" customHeight="1" x14ac:dyDescent="0.25">
      <c r="A6" s="42" t="s">
        <v>55</v>
      </c>
      <c r="B6" s="42"/>
      <c r="C6" s="42"/>
      <c r="D6" s="42"/>
      <c r="E6" s="42"/>
      <c r="F6" s="42"/>
      <c r="G6" s="42"/>
      <c r="H6" s="42"/>
      <c r="I6" s="42"/>
      <c r="J6" s="42"/>
      <c r="K6" s="42"/>
      <c r="L6" s="42"/>
      <c r="M6" s="42"/>
      <c r="N6" s="42"/>
      <c r="O6" s="42"/>
      <c r="P6" s="42"/>
      <c r="Q6" s="42"/>
      <c r="R6" s="42"/>
      <c r="S6" s="42"/>
      <c r="T6" s="42"/>
      <c r="U6" s="42"/>
      <c r="AC6" s="42" t="s">
        <v>20</v>
      </c>
      <c r="AD6" s="42"/>
      <c r="AE6" s="42"/>
      <c r="AF6" s="42"/>
      <c r="AG6" s="42"/>
      <c r="AH6" s="42"/>
      <c r="AI6" s="42"/>
      <c r="AJ6" s="42"/>
      <c r="AK6" s="42"/>
      <c r="AL6" s="42"/>
      <c r="AM6" s="42"/>
      <c r="AN6" s="42"/>
      <c r="AO6" s="42"/>
      <c r="AP6" s="42"/>
      <c r="AQ6" s="42"/>
      <c r="AR6" s="42"/>
      <c r="AS6" s="42"/>
      <c r="AT6" s="42"/>
      <c r="AU6" s="42"/>
    </row>
    <row r="7" spans="1:47" ht="13.5" thickBot="1" x14ac:dyDescent="0.25">
      <c r="A7" s="16"/>
      <c r="B7" s="16"/>
      <c r="C7" s="16"/>
      <c r="D7" s="16"/>
      <c r="E7" s="16"/>
      <c r="F7" s="16"/>
      <c r="G7" s="16"/>
      <c r="H7" s="16"/>
      <c r="I7" s="16"/>
      <c r="J7" s="16"/>
      <c r="K7" s="16"/>
      <c r="L7" s="16"/>
      <c r="M7" s="16"/>
      <c r="N7" s="16"/>
      <c r="O7" s="16"/>
      <c r="P7" s="16"/>
      <c r="Q7" s="16"/>
      <c r="R7" s="16"/>
      <c r="S7" s="16"/>
      <c r="T7" s="16"/>
      <c r="U7" s="16"/>
      <c r="AC7" s="16"/>
      <c r="AD7" s="16"/>
      <c r="AE7" s="16"/>
      <c r="AF7" s="16"/>
      <c r="AG7" s="16"/>
      <c r="AH7" s="16"/>
      <c r="AI7" s="16"/>
      <c r="AJ7" s="16"/>
      <c r="AK7" s="16"/>
      <c r="AL7" s="16"/>
      <c r="AM7" s="16"/>
      <c r="AN7" s="16"/>
      <c r="AO7" s="16"/>
      <c r="AP7" s="16"/>
      <c r="AQ7" s="16"/>
      <c r="AR7" s="16"/>
      <c r="AS7" s="16"/>
      <c r="AT7" s="16"/>
      <c r="AU7" s="16"/>
    </row>
    <row r="8" spans="1:47" ht="13.5" customHeight="1" thickTop="1" x14ac:dyDescent="0.2">
      <c r="A8" s="43" t="s">
        <v>56</v>
      </c>
      <c r="B8" s="22"/>
      <c r="C8" s="46" t="s">
        <v>83</v>
      </c>
      <c r="D8" s="46"/>
      <c r="E8" s="46"/>
      <c r="F8" s="46"/>
      <c r="G8" s="46"/>
      <c r="H8" s="46"/>
      <c r="I8" s="46"/>
      <c r="J8" s="46"/>
      <c r="K8" s="46"/>
      <c r="L8" s="46"/>
      <c r="M8" s="46"/>
      <c r="N8" s="46"/>
      <c r="O8" s="46"/>
      <c r="P8" s="46"/>
      <c r="Q8" s="46"/>
      <c r="R8" s="46"/>
      <c r="S8" s="46"/>
      <c r="T8" s="46"/>
      <c r="U8" s="25"/>
      <c r="AC8" s="22"/>
      <c r="AD8" s="22"/>
      <c r="AE8" s="22"/>
      <c r="AF8" s="22"/>
      <c r="AG8" s="22"/>
      <c r="AH8" s="22"/>
      <c r="AI8" s="22"/>
      <c r="AJ8" s="22"/>
      <c r="AK8" s="22"/>
      <c r="AL8" s="22"/>
      <c r="AM8" s="22"/>
      <c r="AN8" s="22"/>
      <c r="AO8" s="22"/>
      <c r="AP8" s="22"/>
      <c r="AQ8" s="22"/>
      <c r="AR8" s="22"/>
      <c r="AS8" s="22"/>
      <c r="AT8" s="22"/>
      <c r="AU8" s="22"/>
    </row>
    <row r="9" spans="1:47" ht="41.25" customHeight="1" x14ac:dyDescent="0.2">
      <c r="A9" s="44"/>
      <c r="B9" s="22"/>
      <c r="C9" s="47" t="s">
        <v>84</v>
      </c>
      <c r="D9" s="47"/>
      <c r="E9" s="47"/>
      <c r="F9" s="47"/>
      <c r="G9" s="47"/>
      <c r="H9" s="24"/>
      <c r="I9" s="48" t="s">
        <v>85</v>
      </c>
      <c r="J9" s="48"/>
      <c r="K9" s="48"/>
      <c r="L9" s="48"/>
      <c r="M9" s="48"/>
      <c r="N9" s="24"/>
      <c r="O9" s="48" t="s">
        <v>86</v>
      </c>
      <c r="P9" s="48"/>
      <c r="Q9" s="49"/>
      <c r="R9" s="48"/>
      <c r="S9" s="48"/>
      <c r="T9" s="49"/>
      <c r="U9" s="26"/>
      <c r="AC9" s="22"/>
      <c r="AD9" s="22"/>
      <c r="AE9" s="22"/>
      <c r="AF9" s="22"/>
      <c r="AG9" s="22"/>
      <c r="AH9" s="22"/>
      <c r="AI9" s="22"/>
      <c r="AJ9" s="22"/>
      <c r="AK9" s="22"/>
      <c r="AL9" s="22"/>
      <c r="AM9" s="22"/>
      <c r="AN9" s="22"/>
      <c r="AO9" s="22"/>
      <c r="AP9" s="22"/>
      <c r="AQ9" s="22"/>
      <c r="AR9" s="22"/>
      <c r="AS9" s="22"/>
      <c r="AT9" s="22"/>
      <c r="AU9" s="22"/>
    </row>
    <row r="10" spans="1:47" ht="12.75" customHeight="1" x14ac:dyDescent="0.2">
      <c r="A10" s="44"/>
      <c r="B10" s="22"/>
      <c r="C10" s="50" t="s">
        <v>29</v>
      </c>
      <c r="D10" s="50"/>
      <c r="E10" s="32"/>
      <c r="F10" s="50" t="s">
        <v>30</v>
      </c>
      <c r="G10" s="50"/>
      <c r="H10" s="22"/>
      <c r="I10" s="50" t="s">
        <v>29</v>
      </c>
      <c r="J10" s="50"/>
      <c r="K10" s="32"/>
      <c r="L10" s="50" t="s">
        <v>30</v>
      </c>
      <c r="M10" s="50"/>
      <c r="N10" s="22"/>
      <c r="O10" s="50" t="s">
        <v>29</v>
      </c>
      <c r="P10" s="50"/>
      <c r="Q10" s="32"/>
      <c r="R10" s="50" t="s">
        <v>30</v>
      </c>
      <c r="S10" s="50"/>
      <c r="T10" s="27"/>
      <c r="U10" s="22"/>
      <c r="AC10" s="22"/>
      <c r="AD10" s="22"/>
      <c r="AE10" s="22"/>
      <c r="AF10" s="22"/>
      <c r="AG10" s="22"/>
      <c r="AH10" s="22"/>
      <c r="AI10" s="22"/>
      <c r="AJ10" s="22"/>
      <c r="AK10" s="22"/>
      <c r="AL10" s="22"/>
      <c r="AM10" s="22"/>
      <c r="AN10" s="22"/>
      <c r="AO10" s="22"/>
      <c r="AP10" s="22"/>
      <c r="AQ10" s="22"/>
      <c r="AR10" s="22"/>
      <c r="AS10" s="22"/>
      <c r="AT10" s="22"/>
      <c r="AU10" s="22"/>
    </row>
    <row r="11" spans="1:47" ht="12.75" customHeight="1" x14ac:dyDescent="0.2">
      <c r="A11" s="44"/>
      <c r="B11" s="22"/>
      <c r="C11" s="53" t="s">
        <v>27</v>
      </c>
      <c r="D11" s="53" t="s">
        <v>26</v>
      </c>
      <c r="E11" s="22"/>
      <c r="F11" s="53" t="s">
        <v>27</v>
      </c>
      <c r="G11" s="53" t="s">
        <v>26</v>
      </c>
      <c r="H11" s="22"/>
      <c r="I11" s="53" t="s">
        <v>27</v>
      </c>
      <c r="J11" s="53" t="s">
        <v>26</v>
      </c>
      <c r="K11" s="31"/>
      <c r="L11" s="53" t="s">
        <v>27</v>
      </c>
      <c r="M11" s="53" t="s">
        <v>26</v>
      </c>
      <c r="N11" s="22"/>
      <c r="O11" s="53" t="s">
        <v>27</v>
      </c>
      <c r="P11" s="53" t="s">
        <v>26</v>
      </c>
      <c r="Q11" s="28"/>
      <c r="R11" s="53" t="s">
        <v>27</v>
      </c>
      <c r="S11" s="53" t="s">
        <v>26</v>
      </c>
      <c r="T11" s="28"/>
      <c r="U11" s="22"/>
      <c r="AC11" s="22"/>
      <c r="AD11" s="22"/>
      <c r="AE11" s="22"/>
      <c r="AF11" s="22"/>
      <c r="AG11" s="22"/>
      <c r="AH11" s="22"/>
      <c r="AI11" s="22"/>
      <c r="AJ11" s="22"/>
      <c r="AK11" s="22"/>
      <c r="AL11" s="22"/>
      <c r="AM11" s="22"/>
      <c r="AN11" s="22"/>
      <c r="AO11" s="22"/>
      <c r="AP11" s="22"/>
      <c r="AQ11" s="22"/>
      <c r="AR11" s="22"/>
      <c r="AS11" s="22"/>
      <c r="AT11" s="22"/>
      <c r="AU11" s="22"/>
    </row>
    <row r="12" spans="1:47" ht="28.5" customHeight="1" thickBot="1" x14ac:dyDescent="0.25">
      <c r="A12" s="45"/>
      <c r="B12" s="22"/>
      <c r="C12" s="45"/>
      <c r="D12" s="45"/>
      <c r="E12" s="22"/>
      <c r="F12" s="45"/>
      <c r="G12" s="45"/>
      <c r="H12" s="22"/>
      <c r="I12" s="45"/>
      <c r="J12" s="45"/>
      <c r="K12" s="30"/>
      <c r="L12" s="45"/>
      <c r="M12" s="45"/>
      <c r="N12" s="22"/>
      <c r="O12" s="45"/>
      <c r="P12" s="45"/>
      <c r="Q12" s="29"/>
      <c r="R12" s="45"/>
      <c r="S12" s="45"/>
      <c r="T12" s="29"/>
      <c r="U12" s="22"/>
      <c r="AC12" s="22"/>
      <c r="AD12" s="22"/>
      <c r="AE12" s="22"/>
      <c r="AF12" s="22"/>
      <c r="AG12" s="22"/>
      <c r="AH12" s="22"/>
      <c r="AI12" s="22"/>
      <c r="AJ12" s="22"/>
      <c r="AK12" s="22"/>
      <c r="AL12" s="22"/>
      <c r="AM12" s="22"/>
      <c r="AN12" s="22"/>
      <c r="AO12" s="22"/>
      <c r="AP12" s="22"/>
      <c r="AQ12" s="22"/>
      <c r="AR12" s="22"/>
      <c r="AS12" s="22"/>
      <c r="AT12" s="22"/>
      <c r="AU12" s="22"/>
    </row>
    <row r="13" spans="1:47" ht="13.5" thickTop="1" x14ac:dyDescent="0.2">
      <c r="A13" s="8"/>
      <c r="B13" s="8"/>
      <c r="C13" s="8"/>
      <c r="D13" s="8"/>
      <c r="E13" s="8"/>
      <c r="F13" s="8"/>
      <c r="G13" s="8"/>
      <c r="H13" s="8"/>
      <c r="I13" s="8"/>
      <c r="J13" s="8"/>
      <c r="K13" s="8"/>
      <c r="L13" s="8"/>
      <c r="M13" s="8"/>
      <c r="N13" s="8"/>
      <c r="O13" s="8"/>
      <c r="P13" s="8"/>
      <c r="Q13" s="8"/>
      <c r="R13" s="8"/>
      <c r="S13" s="8"/>
      <c r="T13" s="8"/>
      <c r="U13" s="8"/>
      <c r="AC13" s="8"/>
      <c r="AD13" s="8"/>
      <c r="AE13" s="8"/>
      <c r="AF13" s="8"/>
      <c r="AG13" s="8"/>
      <c r="AH13" s="8"/>
      <c r="AI13" s="8"/>
      <c r="AJ13" s="8"/>
      <c r="AK13" s="8"/>
      <c r="AL13" s="8"/>
      <c r="AM13" s="8"/>
      <c r="AN13" s="8"/>
      <c r="AO13" s="8"/>
      <c r="AP13" s="8"/>
      <c r="AQ13" s="8"/>
      <c r="AR13" s="8"/>
      <c r="AS13" s="8"/>
      <c r="AT13" s="8"/>
      <c r="AU13" s="8"/>
    </row>
    <row r="14" spans="1:47" x14ac:dyDescent="0.2">
      <c r="A14" s="14" t="s">
        <v>57</v>
      </c>
      <c r="B14" s="12"/>
      <c r="C14" s="13">
        <v>11372.33</v>
      </c>
      <c r="D14" s="11">
        <v>76.261378820000004</v>
      </c>
      <c r="E14" s="12"/>
      <c r="F14" s="13">
        <v>3539.97714</v>
      </c>
      <c r="G14" s="11">
        <v>23.738620000000001</v>
      </c>
      <c r="H14" s="12"/>
      <c r="I14" s="13">
        <v>14004.47</v>
      </c>
      <c r="J14" s="11">
        <v>93.912149099999993</v>
      </c>
      <c r="K14" s="11"/>
      <c r="L14" s="13">
        <v>907.83928500000002</v>
      </c>
      <c r="M14" s="11">
        <v>6.0878509999999997</v>
      </c>
      <c r="N14" s="12"/>
      <c r="O14" s="13">
        <v>14912.3</v>
      </c>
      <c r="P14" s="11">
        <v>99.999927099999994</v>
      </c>
      <c r="Q14" s="11"/>
      <c r="R14" s="13">
        <v>1.0876729999999999E-2</v>
      </c>
      <c r="S14" s="11">
        <v>7.2937910000000006E-5</v>
      </c>
      <c r="T14" s="11"/>
      <c r="U14" s="12"/>
      <c r="W14" s="23"/>
      <c r="AC14" s="14" t="s">
        <v>19</v>
      </c>
      <c r="AD14" s="12"/>
      <c r="AE14" s="11">
        <v>52.77</v>
      </c>
      <c r="AF14" s="12"/>
      <c r="AG14" s="13">
        <v>-720</v>
      </c>
      <c r="AH14" s="12"/>
      <c r="AI14" s="11">
        <v>0</v>
      </c>
      <c r="AJ14" s="12"/>
      <c r="AK14" s="13">
        <v>0</v>
      </c>
      <c r="AL14" s="12"/>
      <c r="AM14" s="11">
        <v>7.56</v>
      </c>
      <c r="AN14" s="12"/>
      <c r="AO14" s="11">
        <v>2.19</v>
      </c>
      <c r="AP14" s="12"/>
      <c r="AQ14" s="13">
        <v>-380</v>
      </c>
      <c r="AR14" s="12"/>
      <c r="AS14" s="11">
        <v>-7.17</v>
      </c>
      <c r="AT14" s="12"/>
      <c r="AU14" s="11">
        <v>-2</v>
      </c>
    </row>
    <row r="15" spans="1:47" x14ac:dyDescent="0.2">
      <c r="A15" s="15" t="s">
        <v>58</v>
      </c>
      <c r="B15" s="12"/>
      <c r="C15" s="13">
        <v>15819.13</v>
      </c>
      <c r="D15" s="11">
        <v>78.759353649999994</v>
      </c>
      <c r="E15" s="12"/>
      <c r="F15" s="13">
        <v>4266.2691100000002</v>
      </c>
      <c r="G15" s="11">
        <v>21.240649999999999</v>
      </c>
      <c r="H15" s="12"/>
      <c r="I15" s="13">
        <v>18594.11</v>
      </c>
      <c r="J15" s="11">
        <v>92.575247200000007</v>
      </c>
      <c r="K15" s="11"/>
      <c r="L15" s="13">
        <v>1491.2914129999999</v>
      </c>
      <c r="M15" s="11">
        <v>7.4247529999999999</v>
      </c>
      <c r="N15" s="12"/>
      <c r="O15" s="13">
        <v>20085.38</v>
      </c>
      <c r="P15" s="11">
        <v>99.999906899999999</v>
      </c>
      <c r="Q15" s="11"/>
      <c r="R15" s="13">
        <v>1.8698929999999999E-2</v>
      </c>
      <c r="S15" s="11">
        <v>9.3097110000000001E-5</v>
      </c>
      <c r="T15" s="11"/>
      <c r="U15" s="12"/>
      <c r="W15" s="23"/>
      <c r="AC15" s="15" t="s">
        <v>18</v>
      </c>
      <c r="AD15" s="12"/>
      <c r="AE15" s="11">
        <v>89.89</v>
      </c>
      <c r="AF15" s="12"/>
      <c r="AG15" s="13">
        <v>-819</v>
      </c>
      <c r="AH15" s="12"/>
      <c r="AI15" s="11">
        <v>0</v>
      </c>
      <c r="AJ15" s="12"/>
      <c r="AK15" s="13">
        <v>0</v>
      </c>
      <c r="AL15" s="12"/>
      <c r="AM15" s="11">
        <v>5.13</v>
      </c>
      <c r="AN15" s="12"/>
      <c r="AO15" s="11">
        <v>7.41</v>
      </c>
      <c r="AP15" s="12"/>
      <c r="AQ15" s="13">
        <v>-736</v>
      </c>
      <c r="AR15" s="12"/>
      <c r="AS15" s="11">
        <v>-5</v>
      </c>
      <c r="AT15" s="12"/>
      <c r="AU15" s="11">
        <v>-2.5499999999999998</v>
      </c>
    </row>
    <row r="16" spans="1:47" x14ac:dyDescent="0.2">
      <c r="A16" s="14" t="s">
        <v>59</v>
      </c>
      <c r="B16" s="12"/>
      <c r="C16" s="13">
        <v>15607.71</v>
      </c>
      <c r="D16" s="11">
        <v>77.71778209</v>
      </c>
      <c r="E16" s="12"/>
      <c r="F16" s="13">
        <v>4474.8373700000002</v>
      </c>
      <c r="G16" s="11">
        <v>22.282219999999999</v>
      </c>
      <c r="H16" s="12"/>
      <c r="I16" s="13">
        <v>18544.86</v>
      </c>
      <c r="J16" s="11">
        <v>92.343152799999999</v>
      </c>
      <c r="K16" s="11"/>
      <c r="L16" s="13">
        <v>1537.690106</v>
      </c>
      <c r="M16" s="11">
        <v>7.656847</v>
      </c>
      <c r="N16" s="12"/>
      <c r="O16" s="13">
        <v>20082.27</v>
      </c>
      <c r="P16" s="11">
        <v>99.998602500000004</v>
      </c>
      <c r="Q16" s="11"/>
      <c r="R16" s="13">
        <v>0.28064689999999998</v>
      </c>
      <c r="S16" s="11">
        <v>1.397466E-3</v>
      </c>
      <c r="T16" s="11"/>
      <c r="U16" s="12"/>
      <c r="W16" s="23"/>
      <c r="AC16" s="14" t="s">
        <v>17</v>
      </c>
      <c r="AD16" s="12"/>
      <c r="AE16" s="11">
        <v>97.33</v>
      </c>
      <c r="AF16" s="12"/>
      <c r="AG16" s="13">
        <v>-1017</v>
      </c>
      <c r="AH16" s="12"/>
      <c r="AI16" s="11">
        <v>0</v>
      </c>
      <c r="AJ16" s="12"/>
      <c r="AK16" s="13">
        <v>0</v>
      </c>
      <c r="AL16" s="12"/>
      <c r="AM16" s="11">
        <v>4.25</v>
      </c>
      <c r="AN16" s="12"/>
      <c r="AO16" s="11">
        <v>8.57</v>
      </c>
      <c r="AP16" s="12"/>
      <c r="AQ16" s="13">
        <v>-990</v>
      </c>
      <c r="AR16" s="12"/>
      <c r="AS16" s="11">
        <v>-4.08</v>
      </c>
      <c r="AT16" s="12"/>
      <c r="AU16" s="11">
        <v>-0.01</v>
      </c>
    </row>
    <row r="17" spans="1:47" x14ac:dyDescent="0.2">
      <c r="A17" s="14" t="s">
        <v>60</v>
      </c>
      <c r="B17" s="12"/>
      <c r="C17" s="13">
        <v>15592.18</v>
      </c>
      <c r="D17" s="11">
        <v>77.048283420000004</v>
      </c>
      <c r="E17" s="12"/>
      <c r="F17" s="13">
        <v>4644.7136200000004</v>
      </c>
      <c r="G17" s="11">
        <v>22.951720000000002</v>
      </c>
      <c r="H17" s="12"/>
      <c r="I17" s="13">
        <v>19144.97</v>
      </c>
      <c r="J17" s="11">
        <v>94.604331200000004</v>
      </c>
      <c r="K17" s="11"/>
      <c r="L17" s="13">
        <v>1091.9155639999999</v>
      </c>
      <c r="M17" s="11">
        <v>5.3956689999999998</v>
      </c>
      <c r="N17" s="12"/>
      <c r="O17" s="13">
        <v>20142.009999999998</v>
      </c>
      <c r="P17" s="11">
        <v>99.5311509</v>
      </c>
      <c r="Q17" s="11"/>
      <c r="R17" s="13">
        <v>94.880480000000006</v>
      </c>
      <c r="S17" s="11">
        <f>100-P17</f>
        <v>0.46884909999999991</v>
      </c>
      <c r="T17" s="11"/>
      <c r="U17" s="12"/>
      <c r="W17" s="23"/>
      <c r="AC17" s="14" t="s">
        <v>16</v>
      </c>
      <c r="AD17" s="12"/>
      <c r="AE17" s="11">
        <v>98.87</v>
      </c>
      <c r="AF17" s="12"/>
      <c r="AG17" s="13">
        <v>-1176</v>
      </c>
      <c r="AH17" s="12"/>
      <c r="AI17" s="11">
        <v>0</v>
      </c>
      <c r="AJ17" s="12"/>
      <c r="AK17" s="13">
        <v>0</v>
      </c>
      <c r="AL17" s="12"/>
      <c r="AM17" s="11">
        <v>3.66</v>
      </c>
      <c r="AN17" s="12"/>
      <c r="AO17" s="11">
        <v>8.26</v>
      </c>
      <c r="AP17" s="12"/>
      <c r="AQ17" s="13">
        <v>-1163</v>
      </c>
      <c r="AR17" s="12"/>
      <c r="AS17" s="11">
        <v>-3.4</v>
      </c>
      <c r="AT17" s="12"/>
      <c r="AU17" s="11">
        <v>3.71</v>
      </c>
    </row>
    <row r="18" spans="1:47" x14ac:dyDescent="0.2">
      <c r="A18" s="14" t="s">
        <v>61</v>
      </c>
      <c r="B18" s="12"/>
      <c r="C18" s="13">
        <v>11020.407239100001</v>
      </c>
      <c r="D18" s="11">
        <v>48.952291433187085</v>
      </c>
      <c r="E18" s="12"/>
      <c r="F18" s="13">
        <v>11492.138989999999</v>
      </c>
      <c r="G18" s="11">
        <v>51.047708566812922</v>
      </c>
      <c r="H18" s="12"/>
      <c r="I18" s="13">
        <v>14160.9972387</v>
      </c>
      <c r="J18" s="11">
        <v>62.902695087012631</v>
      </c>
      <c r="K18" s="11"/>
      <c r="L18" s="13">
        <v>8351.5472860000009</v>
      </c>
      <c r="M18" s="11">
        <v>37.097304912987362</v>
      </c>
      <c r="N18" s="12"/>
      <c r="O18" s="13">
        <v>14557.537506900002</v>
      </c>
      <c r="P18" s="11">
        <v>64.664110544255621</v>
      </c>
      <c r="Q18" s="11"/>
      <c r="R18" s="13">
        <v>7955.0083000000004</v>
      </c>
      <c r="S18" s="11">
        <v>35.335889455744379</v>
      </c>
      <c r="T18" s="11"/>
      <c r="U18" s="12"/>
      <c r="W18" s="23"/>
      <c r="AC18" s="14" t="s">
        <v>15</v>
      </c>
      <c r="AD18" s="12"/>
      <c r="AE18" s="11">
        <v>99.21</v>
      </c>
      <c r="AF18" s="12"/>
      <c r="AG18" s="13">
        <v>-1298</v>
      </c>
      <c r="AH18" s="12"/>
      <c r="AI18" s="11">
        <v>0</v>
      </c>
      <c r="AJ18" s="12"/>
      <c r="AK18" s="13">
        <v>0</v>
      </c>
      <c r="AL18" s="12"/>
      <c r="AM18" s="11">
        <v>3.23</v>
      </c>
      <c r="AN18" s="12"/>
      <c r="AO18" s="11">
        <v>7.72</v>
      </c>
      <c r="AP18" s="12"/>
      <c r="AQ18" s="13">
        <v>-1288</v>
      </c>
      <c r="AR18" s="12"/>
      <c r="AS18" s="11">
        <v>-2.93</v>
      </c>
      <c r="AT18" s="12"/>
      <c r="AU18" s="11">
        <v>6.52</v>
      </c>
    </row>
    <row r="19" spans="1:47" x14ac:dyDescent="0.2">
      <c r="A19" s="14" t="s">
        <v>6</v>
      </c>
      <c r="B19" s="12"/>
      <c r="C19" s="13">
        <v>69513.253839099998</v>
      </c>
      <c r="D19" s="11">
        <f>C19/(C19+F19)*100</f>
        <v>70.949526721050177</v>
      </c>
      <c r="E19" s="12"/>
      <c r="F19" s="13">
        <v>28462.38751</v>
      </c>
      <c r="G19" s="11">
        <f>F19/(F19+C19)*100</f>
        <v>29.050473278949813</v>
      </c>
      <c r="H19" s="12"/>
      <c r="I19" s="13">
        <v>84586.415638699997</v>
      </c>
      <c r="J19" s="11">
        <f>I19/(I19+L19)*100</f>
        <v>86.334130308961363</v>
      </c>
      <c r="K19" s="11"/>
      <c r="L19" s="13">
        <v>13389.223122000001</v>
      </c>
      <c r="M19" s="11">
        <f>L19/(L19+I19)*100</f>
        <v>13.665869691038635</v>
      </c>
      <c r="N19" s="12"/>
      <c r="O19" s="13">
        <v>89922.977206900003</v>
      </c>
      <c r="P19" s="11">
        <f>O19/(O19+R19)*100</f>
        <v>91.780950047036185</v>
      </c>
      <c r="Q19" s="11"/>
      <c r="R19" s="13">
        <v>8052.6671515600001</v>
      </c>
      <c r="S19" s="11">
        <f>R19/(R19+O19)*100</f>
        <v>8.2190499529638146</v>
      </c>
      <c r="T19" s="11"/>
      <c r="U19" s="12"/>
      <c r="W19" s="23"/>
      <c r="AC19" s="14" t="s">
        <v>14</v>
      </c>
      <c r="AD19" s="12"/>
      <c r="AE19" s="11">
        <v>99.5</v>
      </c>
      <c r="AF19" s="12"/>
      <c r="AG19" s="13">
        <v>-1498</v>
      </c>
      <c r="AH19" s="12"/>
      <c r="AI19" s="11">
        <v>0</v>
      </c>
      <c r="AJ19" s="12"/>
      <c r="AK19" s="13">
        <v>0</v>
      </c>
      <c r="AL19" s="12"/>
      <c r="AM19" s="11">
        <v>2.81</v>
      </c>
      <c r="AN19" s="12"/>
      <c r="AO19" s="11">
        <v>16.66</v>
      </c>
      <c r="AP19" s="12"/>
      <c r="AQ19" s="13">
        <v>-1490</v>
      </c>
      <c r="AR19" s="12"/>
      <c r="AS19" s="11">
        <v>-2.4700000000000002</v>
      </c>
      <c r="AT19" s="12"/>
      <c r="AU19" s="11">
        <v>9.61</v>
      </c>
    </row>
    <row r="20" spans="1:47" x14ac:dyDescent="0.2">
      <c r="A20" s="14"/>
      <c r="B20" s="12"/>
      <c r="C20" s="13"/>
      <c r="D20" s="11"/>
      <c r="E20" s="12"/>
      <c r="F20" s="13"/>
      <c r="G20" s="11"/>
      <c r="H20" s="12"/>
      <c r="I20" s="13"/>
      <c r="J20" s="11"/>
      <c r="K20" s="11"/>
      <c r="L20" s="13"/>
      <c r="M20" s="11"/>
      <c r="N20" s="12"/>
      <c r="O20" s="13"/>
      <c r="P20" s="11"/>
      <c r="Q20" s="11"/>
      <c r="R20" s="13"/>
      <c r="S20" s="11"/>
      <c r="T20" s="11"/>
      <c r="U20" s="12"/>
      <c r="W20" s="23"/>
      <c r="AC20" s="14" t="s">
        <v>13</v>
      </c>
      <c r="AD20" s="12"/>
      <c r="AE20" s="11">
        <v>99.96</v>
      </c>
      <c r="AF20" s="12"/>
      <c r="AG20" s="13">
        <v>-1817</v>
      </c>
      <c r="AH20" s="12"/>
      <c r="AI20" s="11">
        <v>0</v>
      </c>
      <c r="AJ20" s="12"/>
      <c r="AK20" s="13">
        <v>0</v>
      </c>
      <c r="AL20" s="12"/>
      <c r="AM20" s="11">
        <v>2.5</v>
      </c>
      <c r="AN20" s="12"/>
      <c r="AO20" s="11">
        <v>13.36</v>
      </c>
      <c r="AP20" s="12"/>
      <c r="AQ20" s="13">
        <v>-1816</v>
      </c>
      <c r="AR20" s="12"/>
      <c r="AS20" s="11">
        <v>-2.14</v>
      </c>
      <c r="AT20" s="12"/>
      <c r="AU20" s="11">
        <v>12.46</v>
      </c>
    </row>
    <row r="21" spans="1:47" x14ac:dyDescent="0.2">
      <c r="A21" s="14" t="s">
        <v>62</v>
      </c>
      <c r="B21" s="12"/>
      <c r="C21" s="13"/>
      <c r="D21" s="11"/>
      <c r="E21" s="12"/>
      <c r="F21" s="13"/>
      <c r="G21" s="11"/>
      <c r="H21" s="12"/>
      <c r="I21" s="13"/>
      <c r="J21" s="11"/>
      <c r="K21" s="11"/>
      <c r="L21" s="13"/>
      <c r="M21" s="11"/>
      <c r="N21" s="12"/>
      <c r="O21" s="13"/>
      <c r="P21" s="11"/>
      <c r="Q21" s="11"/>
      <c r="R21" s="13"/>
      <c r="S21" s="11"/>
      <c r="T21" s="11"/>
      <c r="U21" s="12"/>
      <c r="W21" s="23"/>
      <c r="AC21" s="14" t="s">
        <v>12</v>
      </c>
      <c r="AD21" s="12"/>
      <c r="AE21" s="11">
        <v>90.28</v>
      </c>
      <c r="AF21" s="12"/>
      <c r="AG21" s="13">
        <v>-2263</v>
      </c>
      <c r="AH21" s="12"/>
      <c r="AI21" s="11">
        <v>0</v>
      </c>
      <c r="AJ21" s="12"/>
      <c r="AK21" s="13">
        <v>0</v>
      </c>
      <c r="AL21" s="12"/>
      <c r="AM21" s="11">
        <v>1.8</v>
      </c>
      <c r="AN21" s="12"/>
      <c r="AO21" s="11">
        <v>28.53</v>
      </c>
      <c r="AP21" s="12"/>
      <c r="AQ21" s="13">
        <v>-2043</v>
      </c>
      <c r="AR21" s="12"/>
      <c r="AS21" s="11">
        <v>-1.49</v>
      </c>
      <c r="AT21" s="12"/>
      <c r="AU21" s="11">
        <v>15.97</v>
      </c>
    </row>
    <row r="22" spans="1:47" x14ac:dyDescent="0.2">
      <c r="A22" s="14" t="s">
        <v>63</v>
      </c>
      <c r="B22" s="12"/>
      <c r="C22" s="13">
        <v>8095.5950000000003</v>
      </c>
      <c r="D22" s="11">
        <v>74.258345599999998</v>
      </c>
      <c r="E22" s="12"/>
      <c r="F22" s="13">
        <v>2806.3379</v>
      </c>
      <c r="G22" s="11">
        <v>25.74165</v>
      </c>
      <c r="H22" s="12"/>
      <c r="I22" s="13">
        <v>10251.99</v>
      </c>
      <c r="J22" s="11">
        <v>94.038288699999995</v>
      </c>
      <c r="K22" s="11"/>
      <c r="L22" s="13">
        <v>649.94176400000003</v>
      </c>
      <c r="M22" s="11">
        <v>5.9617110000000002</v>
      </c>
      <c r="N22" s="12"/>
      <c r="O22" s="13">
        <v>10560.11</v>
      </c>
      <c r="P22" s="11">
        <v>96.864561199999997</v>
      </c>
      <c r="Q22" s="11"/>
      <c r="R22" s="13">
        <v>341.82339999999999</v>
      </c>
      <c r="S22" s="11">
        <f>100-P22</f>
        <v>3.1354388000000029</v>
      </c>
      <c r="T22" s="11"/>
      <c r="U22" s="12"/>
      <c r="W22" s="23"/>
      <c r="AC22" s="14" t="s">
        <v>11</v>
      </c>
      <c r="AD22" s="12"/>
      <c r="AE22" s="11">
        <v>54.74</v>
      </c>
      <c r="AF22" s="12"/>
      <c r="AG22" s="13">
        <v>-1986</v>
      </c>
      <c r="AH22" s="12"/>
      <c r="AI22" s="11">
        <v>0</v>
      </c>
      <c r="AJ22" s="12"/>
      <c r="AK22" s="13">
        <v>0</v>
      </c>
      <c r="AL22" s="12"/>
      <c r="AM22" s="11">
        <v>0.49</v>
      </c>
      <c r="AN22" s="12"/>
      <c r="AO22" s="11">
        <v>6.83</v>
      </c>
      <c r="AP22" s="12"/>
      <c r="AQ22" s="13">
        <v>-1087</v>
      </c>
      <c r="AR22" s="12"/>
      <c r="AS22" s="11">
        <v>-0.39</v>
      </c>
      <c r="AT22" s="12"/>
      <c r="AU22" s="11">
        <v>20.83</v>
      </c>
    </row>
    <row r="23" spans="1:47" x14ac:dyDescent="0.2">
      <c r="A23" s="14" t="s">
        <v>64</v>
      </c>
      <c r="B23" s="12"/>
      <c r="C23" s="13">
        <v>2739.3330000000001</v>
      </c>
      <c r="D23" s="11">
        <v>47.248297409999999</v>
      </c>
      <c r="E23" s="12"/>
      <c r="F23" s="13">
        <v>3058.4057899999998</v>
      </c>
      <c r="G23" s="11">
        <v>52.7517</v>
      </c>
      <c r="H23" s="12"/>
      <c r="I23" s="13">
        <v>3594.9870000000001</v>
      </c>
      <c r="J23" s="11">
        <v>62.006715900000003</v>
      </c>
      <c r="K23" s="11"/>
      <c r="L23" s="13">
        <v>2202.7512740000002</v>
      </c>
      <c r="M23" s="11">
        <v>37.993284000000003</v>
      </c>
      <c r="N23" s="12"/>
      <c r="O23" s="13">
        <v>3672.683</v>
      </c>
      <c r="P23" s="11">
        <v>63.346822099999997</v>
      </c>
      <c r="Q23" s="11"/>
      <c r="R23" s="13">
        <v>2125.0549999999998</v>
      </c>
      <c r="S23" s="11">
        <f>100-P23</f>
        <v>36.653177900000003</v>
      </c>
      <c r="T23" s="11"/>
      <c r="U23" s="12"/>
      <c r="W23" s="23"/>
      <c r="AC23" s="14" t="s">
        <v>10</v>
      </c>
      <c r="AD23" s="12"/>
      <c r="AE23" s="11">
        <v>2.61</v>
      </c>
      <c r="AF23" s="12"/>
      <c r="AG23" s="13">
        <v>-1641</v>
      </c>
      <c r="AH23" s="12"/>
      <c r="AI23" s="11">
        <v>0</v>
      </c>
      <c r="AJ23" s="12"/>
      <c r="AK23" s="13">
        <v>0</v>
      </c>
      <c r="AL23" s="12"/>
      <c r="AM23" s="11">
        <v>0.01</v>
      </c>
      <c r="AN23" s="12"/>
      <c r="AO23" s="11">
        <v>0.03</v>
      </c>
      <c r="AP23" s="12"/>
      <c r="AQ23" s="13">
        <v>-43</v>
      </c>
      <c r="AR23" s="12"/>
      <c r="AS23" s="11">
        <v>-0.01</v>
      </c>
      <c r="AT23" s="12"/>
      <c r="AU23" s="11">
        <v>24.42</v>
      </c>
    </row>
    <row r="24" spans="1:47" x14ac:dyDescent="0.2">
      <c r="A24" s="14" t="s">
        <v>65</v>
      </c>
      <c r="B24" s="12"/>
      <c r="C24" s="13">
        <v>183.7225</v>
      </c>
      <c r="D24" s="11">
        <v>4.0008393399999997</v>
      </c>
      <c r="E24" s="12"/>
      <c r="F24" s="13">
        <v>4408.3762200000001</v>
      </c>
      <c r="G24" s="11">
        <v>95.999160000000003</v>
      </c>
      <c r="H24" s="12"/>
      <c r="I24" s="13">
        <v>311.57400000000001</v>
      </c>
      <c r="J24" s="11">
        <v>6.7850032000000002</v>
      </c>
      <c r="K24" s="11"/>
      <c r="L24" s="13">
        <v>4280.5246690000004</v>
      </c>
      <c r="M24" s="11">
        <v>93.214996999999997</v>
      </c>
      <c r="N24" s="12"/>
      <c r="O24" s="13">
        <v>322.28559999999999</v>
      </c>
      <c r="P24" s="11">
        <v>7.0182633000000001</v>
      </c>
      <c r="Q24" s="11"/>
      <c r="R24" s="13">
        <v>4269.8130000000001</v>
      </c>
      <c r="S24" s="11">
        <f>100-P24</f>
        <v>92.981736699999999</v>
      </c>
      <c r="T24" s="11"/>
      <c r="U24" s="12"/>
      <c r="W24" s="23"/>
      <c r="AC24" s="14" t="s">
        <v>9</v>
      </c>
      <c r="AD24" s="12"/>
      <c r="AE24" s="11" t="s">
        <v>8</v>
      </c>
      <c r="AF24" s="12"/>
      <c r="AG24" s="13" t="s">
        <v>7</v>
      </c>
      <c r="AH24" s="12"/>
      <c r="AI24" s="11">
        <v>0</v>
      </c>
      <c r="AJ24" s="12"/>
      <c r="AK24" s="13">
        <v>0</v>
      </c>
      <c r="AL24" s="12"/>
      <c r="AM24" s="11">
        <v>0</v>
      </c>
      <c r="AN24" s="12"/>
      <c r="AO24" s="11">
        <v>0</v>
      </c>
      <c r="AP24" s="12"/>
      <c r="AQ24" s="13">
        <v>-1</v>
      </c>
      <c r="AR24" s="12"/>
      <c r="AS24" s="11">
        <v>0</v>
      </c>
      <c r="AT24" s="12"/>
      <c r="AU24" s="11">
        <v>28.72</v>
      </c>
    </row>
    <row r="25" spans="1:47" x14ac:dyDescent="0.2">
      <c r="A25" s="14" t="s">
        <v>66</v>
      </c>
      <c r="B25" s="12"/>
      <c r="C25" s="13">
        <v>1.7567390999999999</v>
      </c>
      <c r="D25" s="11">
        <v>0.14390349747385492</v>
      </c>
      <c r="E25" s="12"/>
      <c r="F25" s="13">
        <v>1219.0190799999998</v>
      </c>
      <c r="G25" s="11">
        <v>99.799729172613468</v>
      </c>
      <c r="H25" s="12"/>
      <c r="I25" s="13">
        <v>2.4462386999999999</v>
      </c>
      <c r="J25" s="11">
        <v>0.20038394146837135</v>
      </c>
      <c r="K25" s="11"/>
      <c r="L25" s="13">
        <v>1218.329579</v>
      </c>
      <c r="M25" s="11">
        <v>99.798580431548928</v>
      </c>
      <c r="N25" s="12"/>
      <c r="O25" s="13">
        <v>2.4589069000000001</v>
      </c>
      <c r="P25" s="11">
        <v>0.20142166039840451</v>
      </c>
      <c r="Q25" s="11"/>
      <c r="R25" s="13">
        <v>1218.3168999999998</v>
      </c>
      <c r="S25" s="11">
        <f>100-P25</f>
        <v>99.79857833960159</v>
      </c>
      <c r="T25" s="11"/>
      <c r="U25" s="12"/>
      <c r="W25" s="23"/>
      <c r="AC25" s="14"/>
      <c r="AD25" s="12"/>
      <c r="AE25" s="11"/>
      <c r="AF25" s="12"/>
      <c r="AG25" s="13"/>
      <c r="AH25" s="12"/>
      <c r="AI25" s="11"/>
      <c r="AJ25" s="12"/>
      <c r="AK25" s="13"/>
      <c r="AL25" s="12"/>
      <c r="AM25" s="11"/>
      <c r="AN25" s="12"/>
      <c r="AO25" s="11"/>
      <c r="AP25" s="12"/>
      <c r="AQ25" s="13"/>
      <c r="AR25" s="12"/>
      <c r="AS25" s="11"/>
      <c r="AT25" s="12"/>
      <c r="AU25" s="11"/>
    </row>
    <row r="26" spans="1:47" x14ac:dyDescent="0.2">
      <c r="A26" s="14" t="s">
        <v>67</v>
      </c>
      <c r="B26" s="12"/>
      <c r="C26" s="13" t="s">
        <v>8</v>
      </c>
      <c r="D26" s="11">
        <v>0.19836814</v>
      </c>
      <c r="E26" s="12"/>
      <c r="F26" s="13">
        <v>122.99975999999999</v>
      </c>
      <c r="G26" s="11">
        <v>99.801630000000003</v>
      </c>
      <c r="H26" s="12"/>
      <c r="I26" s="13" t="s">
        <v>8</v>
      </c>
      <c r="J26" s="11">
        <v>0.22074479999999999</v>
      </c>
      <c r="K26" s="12"/>
      <c r="L26" s="13">
        <v>122.97217999999999</v>
      </c>
      <c r="M26" s="11">
        <v>99.779255000000006</v>
      </c>
      <c r="N26" s="12"/>
      <c r="O26" s="13" t="s">
        <v>8</v>
      </c>
      <c r="P26" s="11">
        <v>0.22721350000000001</v>
      </c>
      <c r="Q26" s="12"/>
      <c r="R26" s="13">
        <v>122.96420000000001</v>
      </c>
      <c r="S26" s="11">
        <f>100-P26</f>
        <v>99.772786499999995</v>
      </c>
      <c r="T26" s="11"/>
      <c r="U26" s="12"/>
      <c r="W26" s="23"/>
      <c r="AC26" s="14" t="s">
        <v>6</v>
      </c>
      <c r="AD26" s="12"/>
      <c r="AE26" s="11">
        <v>87.66</v>
      </c>
      <c r="AF26" s="12"/>
      <c r="AG26" s="13">
        <v>-1460</v>
      </c>
      <c r="AH26" s="12"/>
      <c r="AI26" s="11">
        <v>0</v>
      </c>
      <c r="AJ26" s="12"/>
      <c r="AK26" s="13">
        <v>0</v>
      </c>
      <c r="AL26" s="12"/>
      <c r="AM26" s="11">
        <v>1.65</v>
      </c>
      <c r="AN26" s="12"/>
      <c r="AO26" s="11">
        <v>100</v>
      </c>
      <c r="AP26" s="12"/>
      <c r="AQ26" s="13">
        <v>-1280</v>
      </c>
      <c r="AR26" s="12"/>
      <c r="AS26" s="11">
        <v>-1.34</v>
      </c>
      <c r="AT26" s="12"/>
      <c r="AU26" s="11">
        <v>17.02</v>
      </c>
    </row>
    <row r="27" spans="1:47" x14ac:dyDescent="0.2">
      <c r="A27" s="10"/>
      <c r="B27" s="10"/>
      <c r="C27" s="10"/>
      <c r="D27" s="10"/>
      <c r="E27" s="10"/>
      <c r="F27" s="10"/>
      <c r="G27" s="10"/>
      <c r="H27" s="10"/>
      <c r="I27" s="10"/>
      <c r="J27" s="10"/>
      <c r="K27" s="10"/>
      <c r="L27" s="10"/>
      <c r="M27" s="10"/>
      <c r="N27" s="10"/>
      <c r="O27" s="10"/>
      <c r="P27" s="10"/>
      <c r="Q27" s="10"/>
      <c r="R27" s="10"/>
      <c r="S27" s="10"/>
      <c r="T27" s="10"/>
      <c r="U27" s="10"/>
      <c r="AC27" s="10"/>
      <c r="AD27" s="10"/>
      <c r="AE27" s="10"/>
      <c r="AF27" s="10"/>
      <c r="AG27" s="10"/>
      <c r="AH27" s="10"/>
      <c r="AI27" s="10"/>
      <c r="AJ27" s="10"/>
      <c r="AK27" s="10"/>
      <c r="AL27" s="10"/>
      <c r="AM27" s="10"/>
      <c r="AN27" s="10"/>
      <c r="AO27" s="10"/>
      <c r="AP27" s="10"/>
      <c r="AQ27" s="10"/>
      <c r="AR27" s="10"/>
      <c r="AS27" s="10"/>
      <c r="AT27" s="10"/>
      <c r="AU27" s="10"/>
    </row>
    <row r="28" spans="1:47" x14ac:dyDescent="0.2">
      <c r="A28" s="9" t="s">
        <v>5</v>
      </c>
      <c r="B28" s="8"/>
      <c r="C28" s="8"/>
      <c r="D28" s="8"/>
      <c r="E28" s="8"/>
      <c r="F28" s="8"/>
      <c r="G28" s="8"/>
      <c r="H28" s="8"/>
      <c r="I28" s="8"/>
      <c r="J28" s="8"/>
      <c r="K28" s="8"/>
      <c r="L28" s="8"/>
      <c r="M28" s="8"/>
      <c r="N28" s="8"/>
      <c r="O28" s="8"/>
      <c r="P28" s="8"/>
      <c r="Q28" s="8"/>
      <c r="R28" s="8"/>
      <c r="S28" s="8"/>
      <c r="T28" s="8"/>
      <c r="U28" s="8"/>
      <c r="AC28" s="9" t="s">
        <v>5</v>
      </c>
      <c r="AD28" s="8"/>
      <c r="AE28" s="8"/>
      <c r="AF28" s="8"/>
      <c r="AG28" s="8"/>
      <c r="AH28" s="8"/>
      <c r="AI28" s="8"/>
      <c r="AJ28" s="8"/>
      <c r="AK28" s="8"/>
      <c r="AL28" s="8"/>
      <c r="AM28" s="8"/>
      <c r="AN28" s="8"/>
      <c r="AO28" s="8"/>
      <c r="AP28" s="8"/>
      <c r="AQ28" s="8"/>
      <c r="AR28" s="8"/>
      <c r="AS28" s="8"/>
      <c r="AT28" s="8"/>
      <c r="AU28" s="8"/>
    </row>
    <row r="29" spans="1:47" x14ac:dyDescent="0.2">
      <c r="A29" s="7" t="s">
        <v>4</v>
      </c>
      <c r="B29" s="6"/>
      <c r="C29" s="6"/>
      <c r="D29" s="6"/>
      <c r="E29" s="6"/>
      <c r="F29" s="6"/>
      <c r="G29" s="6"/>
      <c r="H29" s="6"/>
      <c r="I29" s="6"/>
      <c r="J29" s="6"/>
      <c r="K29" s="6"/>
      <c r="L29" s="6"/>
      <c r="M29" s="6"/>
      <c r="N29" s="6"/>
      <c r="O29" s="6"/>
      <c r="P29" s="6"/>
      <c r="Q29" s="6"/>
      <c r="R29" s="6"/>
      <c r="S29" s="6"/>
      <c r="T29" s="6"/>
      <c r="U29" s="6"/>
      <c r="AC29" s="7" t="s">
        <v>4</v>
      </c>
      <c r="AD29" s="6"/>
      <c r="AE29" s="6"/>
      <c r="AF29" s="6"/>
      <c r="AG29" s="6"/>
      <c r="AH29" s="6"/>
      <c r="AI29" s="6"/>
      <c r="AJ29" s="6"/>
      <c r="AK29" s="6"/>
      <c r="AL29" s="6"/>
      <c r="AM29" s="6"/>
      <c r="AN29" s="6"/>
      <c r="AO29" s="6"/>
      <c r="AP29" s="6"/>
      <c r="AQ29" s="6"/>
      <c r="AR29" s="6"/>
      <c r="AS29" s="6"/>
      <c r="AT29" s="6"/>
      <c r="AU29" s="6"/>
    </row>
    <row r="30" spans="1:47" ht="12.75" customHeight="1" x14ac:dyDescent="0.2">
      <c r="A30" s="54" t="s">
        <v>88</v>
      </c>
      <c r="B30" s="54"/>
      <c r="C30" s="54"/>
      <c r="D30" s="54"/>
      <c r="E30" s="54"/>
      <c r="F30" s="54"/>
      <c r="G30" s="54"/>
      <c r="H30" s="54"/>
      <c r="I30" s="54"/>
      <c r="J30" s="54"/>
      <c r="K30" s="54"/>
      <c r="L30" s="54"/>
      <c r="M30" s="54"/>
      <c r="N30" s="54"/>
      <c r="O30" s="54"/>
      <c r="P30" s="54"/>
      <c r="Q30" s="54"/>
      <c r="R30" s="54"/>
      <c r="S30" s="54"/>
      <c r="T30" s="54"/>
      <c r="U30" s="54"/>
      <c r="V30" s="5"/>
      <c r="AC30" s="4" t="s">
        <v>3</v>
      </c>
      <c r="AD30" s="4"/>
      <c r="AE30" s="4"/>
      <c r="AF30" s="4"/>
      <c r="AG30" s="4"/>
      <c r="AH30" s="4"/>
      <c r="AI30" s="4"/>
      <c r="AJ30" s="4"/>
      <c r="AK30" s="4"/>
      <c r="AL30" s="4"/>
      <c r="AM30" s="4"/>
      <c r="AN30" s="4"/>
      <c r="AO30" s="4"/>
      <c r="AP30" s="4"/>
      <c r="AQ30" s="4"/>
      <c r="AR30" s="4"/>
      <c r="AS30" s="4"/>
      <c r="AT30" s="4"/>
      <c r="AU30" s="4"/>
    </row>
    <row r="31" spans="1:47" ht="12.75" customHeight="1" x14ac:dyDescent="0.2">
      <c r="A31" s="54"/>
      <c r="B31" s="54"/>
      <c r="C31" s="54"/>
      <c r="D31" s="54"/>
      <c r="E31" s="54"/>
      <c r="F31" s="54"/>
      <c r="G31" s="54"/>
      <c r="H31" s="54"/>
      <c r="I31" s="54"/>
      <c r="J31" s="54"/>
      <c r="K31" s="54"/>
      <c r="L31" s="54"/>
      <c r="M31" s="54"/>
      <c r="N31" s="54"/>
      <c r="O31" s="54"/>
      <c r="P31" s="54"/>
      <c r="Q31" s="54"/>
      <c r="R31" s="54"/>
      <c r="S31" s="54"/>
      <c r="T31" s="54"/>
      <c r="U31" s="54"/>
      <c r="V31" s="5"/>
      <c r="AC31" s="4"/>
      <c r="AD31" s="4"/>
      <c r="AE31" s="4"/>
      <c r="AF31" s="4"/>
      <c r="AG31" s="4"/>
      <c r="AH31" s="4"/>
      <c r="AI31" s="4"/>
      <c r="AJ31" s="4"/>
      <c r="AK31" s="4"/>
      <c r="AL31" s="4"/>
      <c r="AM31" s="4"/>
      <c r="AN31" s="4"/>
      <c r="AO31" s="4"/>
      <c r="AP31" s="4"/>
      <c r="AQ31" s="4"/>
      <c r="AR31" s="4"/>
      <c r="AS31" s="4"/>
      <c r="AT31" s="4"/>
      <c r="AU31" s="4"/>
    </row>
    <row r="32" spans="1:47" ht="12.75" customHeight="1" x14ac:dyDescent="0.2">
      <c r="A32" s="54"/>
      <c r="B32" s="54"/>
      <c r="C32" s="54"/>
      <c r="D32" s="54"/>
      <c r="E32" s="54"/>
      <c r="F32" s="54"/>
      <c r="G32" s="54"/>
      <c r="H32" s="54"/>
      <c r="I32" s="54"/>
      <c r="J32" s="54"/>
      <c r="K32" s="54"/>
      <c r="L32" s="54"/>
      <c r="M32" s="54"/>
      <c r="N32" s="54"/>
      <c r="O32" s="54"/>
      <c r="P32" s="54"/>
      <c r="Q32" s="54"/>
      <c r="R32" s="54"/>
      <c r="S32" s="54"/>
      <c r="T32" s="54"/>
      <c r="U32" s="54"/>
      <c r="V32" s="5"/>
      <c r="AC32" s="4"/>
      <c r="AD32" s="4"/>
      <c r="AE32" s="4"/>
      <c r="AF32" s="4"/>
      <c r="AG32" s="4"/>
      <c r="AH32" s="4"/>
      <c r="AI32" s="4"/>
      <c r="AJ32" s="4"/>
      <c r="AK32" s="4"/>
      <c r="AL32" s="4"/>
      <c r="AM32" s="4"/>
      <c r="AN32" s="4"/>
      <c r="AO32" s="4"/>
      <c r="AP32" s="4"/>
      <c r="AQ32" s="4"/>
      <c r="AR32" s="4"/>
      <c r="AS32" s="4"/>
      <c r="AT32" s="4"/>
      <c r="AU32" s="4"/>
    </row>
    <row r="33" spans="1:47" ht="7.5" customHeight="1" x14ac:dyDescent="0.2">
      <c r="A33" s="54"/>
      <c r="B33" s="54"/>
      <c r="C33" s="54"/>
      <c r="D33" s="54"/>
      <c r="E33" s="54"/>
      <c r="F33" s="54"/>
      <c r="G33" s="54"/>
      <c r="H33" s="54"/>
      <c r="I33" s="54"/>
      <c r="J33" s="54"/>
      <c r="K33" s="54"/>
      <c r="L33" s="54"/>
      <c r="M33" s="54"/>
      <c r="N33" s="54"/>
      <c r="O33" s="54"/>
      <c r="P33" s="54"/>
      <c r="Q33" s="54"/>
      <c r="R33" s="54"/>
      <c r="S33" s="54"/>
      <c r="T33" s="54"/>
      <c r="U33" s="54"/>
      <c r="V33" s="5"/>
      <c r="AC33" s="4"/>
      <c r="AD33" s="4"/>
      <c r="AE33" s="4"/>
      <c r="AF33" s="4"/>
      <c r="AG33" s="4"/>
      <c r="AH33" s="4"/>
      <c r="AI33" s="4"/>
      <c r="AJ33" s="4"/>
      <c r="AK33" s="4"/>
      <c r="AL33" s="4"/>
      <c r="AM33" s="4"/>
      <c r="AN33" s="4"/>
      <c r="AO33" s="4"/>
      <c r="AP33" s="4"/>
      <c r="AQ33" s="4"/>
      <c r="AR33" s="4"/>
      <c r="AS33" s="4"/>
      <c r="AT33" s="4"/>
      <c r="AU33" s="4"/>
    </row>
    <row r="34" spans="1:47" ht="4.5" hidden="1" customHeight="1" x14ac:dyDescent="0.2">
      <c r="A34" s="54"/>
      <c r="B34" s="54"/>
      <c r="C34" s="54"/>
      <c r="D34" s="54"/>
      <c r="E34" s="54"/>
      <c r="F34" s="54"/>
      <c r="G34" s="54"/>
      <c r="H34" s="54"/>
      <c r="I34" s="54"/>
      <c r="J34" s="54"/>
      <c r="K34" s="54"/>
      <c r="L34" s="54"/>
      <c r="M34" s="54"/>
      <c r="N34" s="54"/>
      <c r="O34" s="54"/>
      <c r="P34" s="54"/>
      <c r="Q34" s="54"/>
      <c r="R34" s="54"/>
      <c r="S34" s="54"/>
      <c r="T34" s="54"/>
      <c r="U34" s="54"/>
      <c r="V34" s="5"/>
      <c r="AC34" s="4"/>
      <c r="AD34" s="4"/>
      <c r="AE34" s="4"/>
      <c r="AF34" s="4"/>
      <c r="AG34" s="4"/>
      <c r="AH34" s="4"/>
      <c r="AI34" s="4"/>
      <c r="AJ34" s="4"/>
      <c r="AK34" s="4"/>
      <c r="AL34" s="4"/>
      <c r="AM34" s="4"/>
      <c r="AN34" s="4"/>
      <c r="AO34" s="4"/>
      <c r="AP34" s="4"/>
      <c r="AQ34" s="4"/>
      <c r="AR34" s="4"/>
      <c r="AS34" s="4"/>
      <c r="AT34" s="4"/>
      <c r="AU34" s="4"/>
    </row>
    <row r="35" spans="1:47" ht="7.5" customHeight="1" x14ac:dyDescent="0.2">
      <c r="A35" s="54"/>
      <c r="B35" s="54"/>
      <c r="C35" s="54"/>
      <c r="D35" s="54"/>
      <c r="E35" s="54"/>
      <c r="F35" s="54"/>
      <c r="G35" s="54"/>
      <c r="H35" s="54"/>
      <c r="I35" s="54"/>
      <c r="J35" s="54"/>
      <c r="K35" s="54"/>
      <c r="L35" s="54"/>
      <c r="M35" s="54"/>
      <c r="N35" s="54"/>
      <c r="O35" s="54"/>
      <c r="P35" s="54"/>
      <c r="Q35" s="54"/>
      <c r="R35" s="54"/>
      <c r="S35" s="54"/>
      <c r="T35" s="54"/>
      <c r="U35" s="54"/>
      <c r="V35" s="5"/>
      <c r="AC35" s="4"/>
      <c r="AD35" s="4"/>
      <c r="AE35" s="4"/>
      <c r="AF35" s="4"/>
      <c r="AG35" s="4"/>
      <c r="AH35" s="4"/>
      <c r="AI35" s="4"/>
      <c r="AJ35" s="4"/>
      <c r="AK35" s="4"/>
      <c r="AL35" s="4"/>
      <c r="AM35" s="4"/>
      <c r="AN35" s="4"/>
      <c r="AO35" s="4"/>
      <c r="AP35" s="4"/>
      <c r="AQ35" s="4"/>
      <c r="AR35" s="4"/>
      <c r="AS35" s="4"/>
      <c r="AT35" s="4"/>
      <c r="AU35" s="4"/>
    </row>
    <row r="36" spans="1:47" ht="2.25" customHeight="1" x14ac:dyDescent="0.2">
      <c r="A36" s="54"/>
      <c r="B36" s="54"/>
      <c r="C36" s="54"/>
      <c r="D36" s="54"/>
      <c r="E36" s="54"/>
      <c r="F36" s="54"/>
      <c r="G36" s="54"/>
      <c r="H36" s="54"/>
      <c r="I36" s="54"/>
      <c r="J36" s="54"/>
      <c r="K36" s="54"/>
      <c r="L36" s="54"/>
      <c r="M36" s="54"/>
      <c r="N36" s="54"/>
      <c r="O36" s="54"/>
      <c r="P36" s="54"/>
      <c r="Q36" s="54"/>
      <c r="R36" s="54"/>
      <c r="S36" s="54"/>
      <c r="T36" s="54"/>
      <c r="U36" s="54"/>
      <c r="V36" s="5"/>
      <c r="AC36" s="4"/>
      <c r="AD36" s="4"/>
      <c r="AE36" s="4"/>
      <c r="AF36" s="4"/>
      <c r="AG36" s="4"/>
      <c r="AH36" s="4"/>
      <c r="AI36" s="4"/>
      <c r="AJ36" s="4"/>
      <c r="AK36" s="4"/>
      <c r="AL36" s="4"/>
      <c r="AM36" s="4"/>
      <c r="AN36" s="4"/>
      <c r="AO36" s="4"/>
      <c r="AP36" s="4"/>
      <c r="AQ36" s="4"/>
      <c r="AR36" s="4"/>
      <c r="AS36" s="4"/>
      <c r="AT36" s="4"/>
      <c r="AU36" s="4"/>
    </row>
    <row r="37" spans="1:47" x14ac:dyDescent="0.2">
      <c r="A37" s="3" t="s">
        <v>2</v>
      </c>
      <c r="B37" s="3"/>
      <c r="AC37" s="3" t="s">
        <v>2</v>
      </c>
      <c r="AD37" s="3"/>
      <c r="AE37" s="3"/>
      <c r="AF37" s="3"/>
      <c r="AG37" s="3"/>
    </row>
    <row r="38" spans="1:47" ht="12.75" customHeight="1" x14ac:dyDescent="0.2">
      <c r="A38" s="40" t="s">
        <v>1</v>
      </c>
      <c r="B38" s="40"/>
      <c r="C38" s="40"/>
      <c r="D38" s="40"/>
      <c r="E38" s="40"/>
      <c r="F38" s="40"/>
      <c r="G38" s="40"/>
      <c r="H38" s="40"/>
      <c r="I38" s="40"/>
      <c r="J38" s="40"/>
      <c r="K38" s="40"/>
      <c r="L38" s="40"/>
      <c r="M38" s="40"/>
      <c r="N38" s="40"/>
      <c r="O38" s="40"/>
      <c r="P38" s="40"/>
      <c r="Q38" s="40"/>
      <c r="R38" s="40"/>
      <c r="S38" s="40"/>
      <c r="T38" s="40"/>
      <c r="U38" s="40"/>
      <c r="AC38" s="40" t="s">
        <v>1</v>
      </c>
      <c r="AD38" s="40"/>
      <c r="AE38" s="40"/>
      <c r="AF38" s="40"/>
      <c r="AG38" s="40"/>
      <c r="AH38" s="40"/>
      <c r="AI38" s="40"/>
      <c r="AJ38" s="40"/>
      <c r="AK38" s="40"/>
      <c r="AL38" s="40"/>
      <c r="AM38" s="40"/>
      <c r="AN38" s="40"/>
      <c r="AO38" s="40"/>
      <c r="AP38" s="40"/>
      <c r="AQ38" s="40"/>
      <c r="AR38" s="40"/>
      <c r="AS38" s="40"/>
      <c r="AT38" s="40"/>
      <c r="AU38" s="40"/>
    </row>
    <row r="39" spans="1:47" x14ac:dyDescent="0.2">
      <c r="A39" s="40"/>
      <c r="B39" s="40"/>
      <c r="C39" s="40"/>
      <c r="D39" s="40"/>
      <c r="E39" s="40"/>
      <c r="F39" s="40"/>
      <c r="G39" s="40"/>
      <c r="H39" s="40"/>
      <c r="I39" s="40"/>
      <c r="J39" s="40"/>
      <c r="K39" s="40"/>
      <c r="L39" s="40"/>
      <c r="M39" s="40"/>
      <c r="N39" s="40"/>
      <c r="O39" s="40"/>
      <c r="P39" s="40"/>
      <c r="Q39" s="40"/>
      <c r="R39" s="40"/>
      <c r="S39" s="40"/>
      <c r="T39" s="40"/>
      <c r="U39" s="40"/>
      <c r="AC39" s="40"/>
      <c r="AD39" s="40"/>
      <c r="AE39" s="40"/>
      <c r="AF39" s="40"/>
      <c r="AG39" s="40"/>
      <c r="AH39" s="40"/>
      <c r="AI39" s="40"/>
      <c r="AJ39" s="40"/>
      <c r="AK39" s="40"/>
      <c r="AL39" s="40"/>
      <c r="AM39" s="40"/>
      <c r="AN39" s="40"/>
      <c r="AO39" s="40"/>
      <c r="AP39" s="40"/>
      <c r="AQ39" s="40"/>
      <c r="AR39" s="40"/>
      <c r="AS39" s="40"/>
      <c r="AT39" s="40"/>
      <c r="AU39" s="40"/>
    </row>
    <row r="40" spans="1:47" x14ac:dyDescent="0.2">
      <c r="A40" s="3" t="s">
        <v>0</v>
      </c>
      <c r="B40" s="3"/>
      <c r="C40" s="2"/>
      <c r="D40" s="2"/>
      <c r="E40" s="2"/>
      <c r="F40" s="2"/>
      <c r="G40" s="2"/>
      <c r="H40" s="2"/>
      <c r="I40" s="2"/>
      <c r="J40" s="2"/>
      <c r="K40" s="2"/>
      <c r="L40" s="2"/>
      <c r="M40" s="2"/>
      <c r="N40" s="2"/>
      <c r="O40" s="2"/>
      <c r="P40" s="2"/>
      <c r="Q40" s="2"/>
      <c r="R40" s="2"/>
      <c r="S40" s="2"/>
      <c r="T40" s="2"/>
      <c r="U40" s="2"/>
      <c r="AC40" s="51" t="s">
        <v>0</v>
      </c>
      <c r="AD40" s="51"/>
      <c r="AE40" s="51"/>
      <c r="AF40" s="51"/>
      <c r="AG40" s="51"/>
      <c r="AH40" s="51"/>
      <c r="AI40" s="51"/>
      <c r="AJ40" s="51"/>
      <c r="AK40" s="51"/>
      <c r="AL40" s="2"/>
      <c r="AM40" s="2"/>
      <c r="AN40" s="2"/>
      <c r="AO40" s="2"/>
      <c r="AP40" s="2"/>
      <c r="AQ40" s="2"/>
      <c r="AR40" s="2"/>
      <c r="AS40" s="2"/>
      <c r="AT40" s="2"/>
      <c r="AU40" s="2"/>
    </row>
    <row r="42" spans="1:47" ht="12.75" customHeight="1" x14ac:dyDescent="0.2">
      <c r="A42" s="52"/>
      <c r="B42" s="52"/>
      <c r="C42" s="52"/>
      <c r="D42" s="52"/>
      <c r="E42" s="52"/>
      <c r="F42" s="52"/>
      <c r="G42" s="52"/>
      <c r="H42" s="52"/>
      <c r="I42" s="52"/>
      <c r="J42" s="52"/>
      <c r="K42" s="52"/>
      <c r="L42" s="52"/>
      <c r="M42" s="52"/>
      <c r="N42" s="52"/>
      <c r="O42" s="52"/>
      <c r="P42" s="52"/>
      <c r="Q42" s="52"/>
      <c r="R42" s="52"/>
      <c r="S42" s="52"/>
      <c r="T42" s="52"/>
      <c r="U42" s="52"/>
    </row>
    <row r="43" spans="1:47" x14ac:dyDescent="0.2">
      <c r="A43" s="52"/>
      <c r="B43" s="52"/>
      <c r="C43" s="52"/>
      <c r="D43" s="52"/>
      <c r="E43" s="52"/>
      <c r="F43" s="52"/>
      <c r="G43" s="52"/>
      <c r="H43" s="52"/>
      <c r="I43" s="52"/>
      <c r="J43" s="52"/>
      <c r="K43" s="52"/>
      <c r="L43" s="52"/>
      <c r="M43" s="52"/>
      <c r="N43" s="52"/>
      <c r="O43" s="52"/>
      <c r="P43" s="52"/>
      <c r="Q43" s="52"/>
      <c r="R43" s="52"/>
      <c r="S43" s="52"/>
      <c r="T43" s="52"/>
      <c r="U43" s="52"/>
    </row>
    <row r="44" spans="1:47" ht="3.75" customHeight="1" x14ac:dyDescent="0.2">
      <c r="A44" s="52"/>
      <c r="B44" s="52"/>
      <c r="C44" s="52"/>
      <c r="D44" s="52"/>
      <c r="E44" s="52"/>
      <c r="F44" s="52"/>
      <c r="G44" s="52"/>
      <c r="H44" s="52"/>
      <c r="I44" s="52"/>
      <c r="J44" s="52"/>
      <c r="K44" s="52"/>
      <c r="L44" s="52"/>
      <c r="M44" s="52"/>
      <c r="N44" s="52"/>
      <c r="O44" s="52"/>
      <c r="P44" s="52"/>
      <c r="Q44" s="52"/>
      <c r="R44" s="52"/>
      <c r="S44" s="52"/>
      <c r="T44" s="52"/>
      <c r="U44" s="52"/>
    </row>
  </sheetData>
  <mergeCells count="32">
    <mergeCell ref="AC38:AU39"/>
    <mergeCell ref="AC40:AK40"/>
    <mergeCell ref="A42:U44"/>
    <mergeCell ref="J11:J12"/>
    <mergeCell ref="L11:L12"/>
    <mergeCell ref="M11:M12"/>
    <mergeCell ref="O11:O12"/>
    <mergeCell ref="P11:P12"/>
    <mergeCell ref="R11:R12"/>
    <mergeCell ref="C11:C12"/>
    <mergeCell ref="D11:D12"/>
    <mergeCell ref="F11:F12"/>
    <mergeCell ref="G11:G12"/>
    <mergeCell ref="I11:I12"/>
    <mergeCell ref="S11:S12"/>
    <mergeCell ref="A30:U36"/>
    <mergeCell ref="A38:U39"/>
    <mergeCell ref="A3:U3"/>
    <mergeCell ref="AC3:AU3"/>
    <mergeCell ref="A6:U6"/>
    <mergeCell ref="AC6:AU6"/>
    <mergeCell ref="A8:A12"/>
    <mergeCell ref="C8:T8"/>
    <mergeCell ref="C9:G9"/>
    <mergeCell ref="I9:M9"/>
    <mergeCell ref="O9:T9"/>
    <mergeCell ref="C10:D10"/>
    <mergeCell ref="F10:G10"/>
    <mergeCell ref="I10:J10"/>
    <mergeCell ref="L10:M10"/>
    <mergeCell ref="O10:P10"/>
    <mergeCell ref="R10:S10"/>
  </mergeCells>
  <hyperlinks>
    <hyperlink ref="A40:B40" r:id="rId1" display="http://www.taxpolicycenter.org/TaxModel/income.cfm"/>
    <hyperlink ref="A37" r:id="rId2"/>
    <hyperlink ref="AU1" r:id="rId3"/>
    <hyperlink ref="AC40:AK40" r:id="rId4" display="http://www.taxpolicycenter.org/TaxModel/income.cfm"/>
    <hyperlink ref="AC37" r:id="rId5"/>
  </hyperlinks>
  <printOptions horizontalCentered="1"/>
  <pageMargins left="0.7" right="0.7" top="0.75" bottom="0.75" header="0.3" footer="0.3"/>
  <pageSetup scale="97"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opLeftCell="A19" workbookViewId="0">
      <selection activeCell="D32" sqref="D32:T32"/>
    </sheetView>
  </sheetViews>
  <sheetFormatPr defaultRowHeight="12.75" x14ac:dyDescent="0.2"/>
  <sheetData>
    <row r="1" spans="1:19" ht="31.5" x14ac:dyDescent="0.2">
      <c r="A1" s="36" t="s">
        <v>42</v>
      </c>
      <c r="B1" s="36" t="s">
        <v>43</v>
      </c>
      <c r="C1" s="36" t="s">
        <v>44</v>
      </c>
      <c r="D1" s="36" t="s">
        <v>45</v>
      </c>
      <c r="E1" s="36" t="s">
        <v>46</v>
      </c>
      <c r="F1" s="36"/>
      <c r="G1" s="36" t="s">
        <v>47</v>
      </c>
      <c r="H1" s="36" t="s">
        <v>48</v>
      </c>
      <c r="I1" s="36"/>
      <c r="J1" s="36" t="s">
        <v>49</v>
      </c>
      <c r="K1" s="36" t="s">
        <v>50</v>
      </c>
      <c r="L1" s="36"/>
      <c r="M1" s="36" t="s">
        <v>51</v>
      </c>
      <c r="N1" s="36" t="s">
        <v>52</v>
      </c>
      <c r="O1" s="36"/>
      <c r="P1" s="36" t="s">
        <v>53</v>
      </c>
      <c r="Q1" s="36" t="s">
        <v>54</v>
      </c>
      <c r="R1" s="36"/>
    </row>
    <row r="2" spans="1:19" ht="31.5" x14ac:dyDescent="0.2">
      <c r="A2" s="36"/>
      <c r="B2" s="36" t="s">
        <v>42</v>
      </c>
      <c r="C2" s="36" t="s">
        <v>43</v>
      </c>
      <c r="D2" s="36" t="s">
        <v>44</v>
      </c>
      <c r="E2" s="36" t="s">
        <v>45</v>
      </c>
      <c r="F2" s="36"/>
      <c r="G2" s="36" t="s">
        <v>46</v>
      </c>
      <c r="H2" s="36" t="s">
        <v>47</v>
      </c>
      <c r="I2" s="36"/>
      <c r="J2" s="36" t="s">
        <v>48</v>
      </c>
      <c r="K2" s="36" t="s">
        <v>49</v>
      </c>
      <c r="L2" s="36"/>
      <c r="M2" s="36" t="s">
        <v>50</v>
      </c>
      <c r="N2" s="36" t="s">
        <v>51</v>
      </c>
      <c r="O2" s="36"/>
      <c r="P2" s="36" t="s">
        <v>52</v>
      </c>
      <c r="Q2" s="36" t="s">
        <v>53</v>
      </c>
      <c r="R2" s="36"/>
      <c r="S2" s="36" t="s">
        <v>54</v>
      </c>
    </row>
    <row r="3" spans="1:19" x14ac:dyDescent="0.2">
      <c r="A3" s="33">
        <v>1</v>
      </c>
      <c r="B3" s="37" t="s">
        <v>31</v>
      </c>
      <c r="C3" s="37">
        <v>1601.148713</v>
      </c>
      <c r="D3" s="37">
        <v>66.967849799999996</v>
      </c>
      <c r="E3" s="37">
        <v>789.77279999999996</v>
      </c>
      <c r="F3" s="37"/>
      <c r="G3" s="37">
        <v>33.032150000000001</v>
      </c>
      <c r="H3" s="37">
        <v>1882.746451</v>
      </c>
      <c r="I3" s="37"/>
      <c r="J3" s="37">
        <v>78.745640899999998</v>
      </c>
      <c r="K3" s="37">
        <v>508.17500000000001</v>
      </c>
      <c r="L3" s="37"/>
      <c r="M3" s="37">
        <v>21.254359999999998</v>
      </c>
      <c r="N3" s="37">
        <v>5671</v>
      </c>
      <c r="O3" s="37"/>
      <c r="P3" s="37">
        <v>99.949579999999997</v>
      </c>
      <c r="Q3" s="39">
        <v>2.8608929999999999</v>
      </c>
      <c r="R3" s="39"/>
      <c r="S3" s="39">
        <v>5.0422340000000003E-2</v>
      </c>
    </row>
    <row r="4" spans="1:19" x14ac:dyDescent="0.2">
      <c r="A4" s="33">
        <v>2</v>
      </c>
      <c r="B4" s="37" t="s">
        <v>32</v>
      </c>
      <c r="C4" s="37">
        <v>5364.9325909999998</v>
      </c>
      <c r="D4" s="37">
        <v>63.673994899999997</v>
      </c>
      <c r="E4" s="37">
        <v>3060.6932999999999</v>
      </c>
      <c r="F4" s="37"/>
      <c r="G4" s="37">
        <v>36.326009999999997</v>
      </c>
      <c r="H4" s="37">
        <v>6494.0026779999998</v>
      </c>
      <c r="I4" s="37"/>
      <c r="J4" s="37">
        <v>77.074424699999994</v>
      </c>
      <c r="K4" s="37">
        <v>1931.623</v>
      </c>
      <c r="L4" s="37"/>
      <c r="M4" s="37">
        <v>22.92558</v>
      </c>
      <c r="N4" s="37">
        <v>10835</v>
      </c>
      <c r="O4" s="37"/>
      <c r="P4" s="37">
        <v>99.999920000000003</v>
      </c>
      <c r="Q4" s="39">
        <v>9.0988030000000008E-3</v>
      </c>
      <c r="R4" s="39"/>
      <c r="S4" s="39">
        <v>8.3975959999999994E-5</v>
      </c>
    </row>
    <row r="5" spans="1:19" x14ac:dyDescent="0.2">
      <c r="A5" s="33">
        <v>3</v>
      </c>
      <c r="B5" s="37" t="s">
        <v>33</v>
      </c>
      <c r="C5" s="37">
        <v>7823.1296899999998</v>
      </c>
      <c r="D5" s="37">
        <v>72.023689700000006</v>
      </c>
      <c r="E5" s="37">
        <v>3038.7543999999998</v>
      </c>
      <c r="F5" s="37"/>
      <c r="G5" s="37">
        <v>27.976310000000002</v>
      </c>
      <c r="H5" s="37">
        <v>8840.3437259999992</v>
      </c>
      <c r="I5" s="37"/>
      <c r="J5" s="37">
        <v>81.388676700000005</v>
      </c>
      <c r="K5" s="37">
        <v>2021.54</v>
      </c>
      <c r="L5" s="37"/>
      <c r="M5" s="37">
        <v>18.611319999999999</v>
      </c>
      <c r="N5" s="37">
        <v>15080</v>
      </c>
      <c r="O5" s="37"/>
      <c r="P5" s="37">
        <v>100</v>
      </c>
      <c r="Q5" s="39">
        <v>0</v>
      </c>
      <c r="R5" s="39"/>
      <c r="S5" s="39">
        <v>0</v>
      </c>
    </row>
    <row r="6" spans="1:19" x14ac:dyDescent="0.2">
      <c r="A6" s="33">
        <v>4</v>
      </c>
      <c r="B6" s="37" t="s">
        <v>34</v>
      </c>
      <c r="C6" s="37">
        <v>6746.4869179999996</v>
      </c>
      <c r="D6" s="37">
        <v>70.794212200000004</v>
      </c>
      <c r="E6" s="37">
        <v>2783.2284</v>
      </c>
      <c r="F6" s="37"/>
      <c r="G6" s="37">
        <v>29.20579</v>
      </c>
      <c r="H6" s="37">
        <v>7687.9020229999996</v>
      </c>
      <c r="I6" s="37"/>
      <c r="J6" s="37">
        <v>80.672944900000005</v>
      </c>
      <c r="K6" s="37">
        <v>1841.8130000000001</v>
      </c>
      <c r="L6" s="37"/>
      <c r="M6" s="37">
        <v>19.327059999999999</v>
      </c>
      <c r="N6" s="37">
        <v>14132</v>
      </c>
      <c r="O6" s="37"/>
      <c r="P6" s="37">
        <v>99.999830000000003</v>
      </c>
      <c r="Q6" s="39">
        <v>2.3915970000000002E-2</v>
      </c>
      <c r="R6" s="39"/>
      <c r="S6" s="39">
        <v>1.6923249999999999E-4</v>
      </c>
    </row>
    <row r="7" spans="1:19" x14ac:dyDescent="0.2">
      <c r="A7" s="33">
        <v>5</v>
      </c>
      <c r="B7" s="37" t="s">
        <v>35</v>
      </c>
      <c r="C7" s="37">
        <v>5371.7287740000002</v>
      </c>
      <c r="D7" s="37">
        <v>70.476652099999995</v>
      </c>
      <c r="E7" s="37">
        <v>2250.2689</v>
      </c>
      <c r="F7" s="37"/>
      <c r="G7" s="37">
        <v>29.523350000000001</v>
      </c>
      <c r="H7" s="37">
        <v>6154.076916</v>
      </c>
      <c r="I7" s="37"/>
      <c r="J7" s="37">
        <v>80.740997199999995</v>
      </c>
      <c r="K7" s="37">
        <v>1467.921</v>
      </c>
      <c r="L7" s="37"/>
      <c r="M7" s="37">
        <v>19.259</v>
      </c>
      <c r="N7" s="37">
        <v>12005</v>
      </c>
      <c r="O7" s="37"/>
      <c r="P7" s="37">
        <v>100</v>
      </c>
      <c r="Q7" s="39">
        <v>5.6860000000000003E-6</v>
      </c>
      <c r="R7" s="39"/>
      <c r="S7" s="39">
        <v>4.7363599999999998E-8</v>
      </c>
    </row>
    <row r="8" spans="1:19" x14ac:dyDescent="0.2">
      <c r="A8" s="33">
        <v>6</v>
      </c>
      <c r="B8" s="37" t="s">
        <v>36</v>
      </c>
      <c r="C8" s="37">
        <v>10947.426626</v>
      </c>
      <c r="D8" s="37">
        <v>68.994388200000003</v>
      </c>
      <c r="E8" s="37">
        <v>4919.6994999999997</v>
      </c>
      <c r="F8" s="37"/>
      <c r="G8" s="37">
        <v>31.005610000000001</v>
      </c>
      <c r="H8" s="37">
        <v>12730.916341</v>
      </c>
      <c r="I8" s="37"/>
      <c r="J8" s="37">
        <v>80.234544099999994</v>
      </c>
      <c r="K8" s="37">
        <v>3136.21</v>
      </c>
      <c r="L8" s="37"/>
      <c r="M8" s="37">
        <v>19.765460000000001</v>
      </c>
      <c r="N8" s="37">
        <v>25904</v>
      </c>
      <c r="O8" s="37"/>
      <c r="P8" s="37">
        <v>99.998850000000004</v>
      </c>
      <c r="Q8" s="39">
        <v>0.29789090000000001</v>
      </c>
      <c r="R8" s="39"/>
      <c r="S8" s="39">
        <v>1.149967E-3</v>
      </c>
    </row>
    <row r="9" spans="1:19" x14ac:dyDescent="0.2">
      <c r="A9" s="33">
        <v>7</v>
      </c>
      <c r="B9" s="37" t="s">
        <v>37</v>
      </c>
      <c r="C9" s="37">
        <v>7610.5643380000001</v>
      </c>
      <c r="D9" s="37">
        <v>68.799497700000003</v>
      </c>
      <c r="E9" s="37">
        <v>3451.3832000000002</v>
      </c>
      <c r="F9" s="37"/>
      <c r="G9" s="37">
        <v>31.200500000000002</v>
      </c>
      <c r="H9" s="37">
        <v>8902.0041729999994</v>
      </c>
      <c r="I9" s="37"/>
      <c r="J9" s="37">
        <v>80.474113200000005</v>
      </c>
      <c r="K9" s="37">
        <v>2159.9430000000002</v>
      </c>
      <c r="L9" s="37"/>
      <c r="M9" s="37">
        <v>19.52589</v>
      </c>
      <c r="N9" s="37">
        <v>19793</v>
      </c>
      <c r="O9" s="37"/>
      <c r="P9" s="37">
        <v>99.999650000000003</v>
      </c>
      <c r="Q9" s="39">
        <v>6.9390889999999997E-2</v>
      </c>
      <c r="R9" s="39"/>
      <c r="S9" s="39">
        <v>3.5058179999999998E-4</v>
      </c>
    </row>
    <row r="10" spans="1:19" x14ac:dyDescent="0.2">
      <c r="A10" s="33">
        <v>8</v>
      </c>
      <c r="B10" s="37" t="s">
        <v>38</v>
      </c>
      <c r="C10" s="37">
        <v>18023.351913999999</v>
      </c>
      <c r="D10" s="37">
        <v>65.221626499999999</v>
      </c>
      <c r="E10" s="37">
        <v>9610.6597999999994</v>
      </c>
      <c r="F10" s="37"/>
      <c r="G10" s="37">
        <v>34.778370000000002</v>
      </c>
      <c r="H10" s="37">
        <v>22011.168557000001</v>
      </c>
      <c r="I10" s="37"/>
      <c r="J10" s="37">
        <v>79.652454300000002</v>
      </c>
      <c r="K10" s="37">
        <v>5622.8429999999998</v>
      </c>
      <c r="L10" s="37"/>
      <c r="M10" s="37">
        <v>20.347549999999998</v>
      </c>
      <c r="N10" s="37">
        <v>49770</v>
      </c>
      <c r="O10" s="37"/>
      <c r="P10" s="37">
        <v>99.348849999999999</v>
      </c>
      <c r="Q10" s="39">
        <v>326.20299999999997</v>
      </c>
      <c r="R10" s="39"/>
      <c r="S10" s="39">
        <v>0.65115310000000004</v>
      </c>
    </row>
    <row r="11" spans="1:19" x14ac:dyDescent="0.2">
      <c r="A11" s="33">
        <v>9</v>
      </c>
      <c r="B11" s="37" t="s">
        <v>39</v>
      </c>
      <c r="C11" s="37">
        <v>6012.9959120000003</v>
      </c>
      <c r="D11" s="37">
        <v>36.304974100000003</v>
      </c>
      <c r="E11" s="37">
        <v>10549.461600000001</v>
      </c>
      <c r="F11" s="37"/>
      <c r="G11" s="37">
        <v>63.695030000000003</v>
      </c>
      <c r="H11" s="37">
        <v>7665.9457359999997</v>
      </c>
      <c r="I11" s="37"/>
      <c r="J11" s="37">
        <v>46.285074100000003</v>
      </c>
      <c r="K11" s="37">
        <v>8896.5120000000006</v>
      </c>
      <c r="L11" s="37"/>
      <c r="M11" s="37">
        <v>53.714930000000003</v>
      </c>
      <c r="N11" s="37">
        <v>24637</v>
      </c>
      <c r="O11" s="37"/>
      <c r="P11" s="37">
        <v>78.229029999999995</v>
      </c>
      <c r="Q11" s="39">
        <v>6856.424</v>
      </c>
      <c r="R11" s="39"/>
      <c r="S11" s="39">
        <v>21.770969999999998</v>
      </c>
    </row>
    <row r="12" spans="1:19" x14ac:dyDescent="0.2">
      <c r="A12" s="33">
        <v>10</v>
      </c>
      <c r="B12" s="37" t="s">
        <v>40</v>
      </c>
      <c r="C12" s="37">
        <v>10.088232</v>
      </c>
      <c r="D12" s="37">
        <v>0.46050839999999998</v>
      </c>
      <c r="E12" s="37">
        <v>2180.5846000000001</v>
      </c>
      <c r="F12" s="37"/>
      <c r="G12" s="37">
        <v>99.539490000000001</v>
      </c>
      <c r="H12" s="37">
        <v>15.938923000000001</v>
      </c>
      <c r="I12" s="37"/>
      <c r="J12" s="37">
        <v>0.72758120000000004</v>
      </c>
      <c r="K12" s="37">
        <v>2174.7339999999999</v>
      </c>
      <c r="L12" s="37"/>
      <c r="M12" s="37">
        <v>99.272419999999997</v>
      </c>
      <c r="N12" s="37">
        <v>766</v>
      </c>
      <c r="O12" s="37"/>
      <c r="P12" s="37">
        <v>26.127179999999999</v>
      </c>
      <c r="Q12" s="39">
        <v>2165.8119999999999</v>
      </c>
      <c r="R12" s="39"/>
      <c r="S12" s="39">
        <v>73.872820000000004</v>
      </c>
    </row>
    <row r="13" spans="1:19" x14ac:dyDescent="0.2">
      <c r="A13" s="33">
        <v>11</v>
      </c>
      <c r="B13" s="37" t="s">
        <v>41</v>
      </c>
      <c r="C13" s="37">
        <v>1.442474</v>
      </c>
      <c r="D13" s="37">
        <v>0.1406501</v>
      </c>
      <c r="E13" s="37">
        <v>1024.1334999999999</v>
      </c>
      <c r="F13" s="37"/>
      <c r="G13" s="37">
        <v>99.859350000000006</v>
      </c>
      <c r="H13" s="37">
        <v>1.724483</v>
      </c>
      <c r="I13" s="37"/>
      <c r="J13" s="37">
        <v>0.16814779999999999</v>
      </c>
      <c r="K13" s="37">
        <v>1023.852</v>
      </c>
      <c r="L13" s="37"/>
      <c r="M13" s="37">
        <v>99.831850000000003</v>
      </c>
      <c r="N13" s="37">
        <v>280</v>
      </c>
      <c r="O13" s="37"/>
      <c r="P13" s="37">
        <v>21.47983</v>
      </c>
      <c r="Q13" s="39">
        <v>1023.548</v>
      </c>
      <c r="R13" s="39"/>
      <c r="S13" s="39">
        <v>78.520169999999993</v>
      </c>
    </row>
    <row r="14" spans="1:19" x14ac:dyDescent="0.2">
      <c r="B14" s="37" t="s">
        <v>81</v>
      </c>
      <c r="C14">
        <f>SUM(C3:C13)</f>
        <v>69513.296181999991</v>
      </c>
    </row>
    <row r="20" spans="2:20" ht="31.5" x14ac:dyDescent="0.2">
      <c r="B20" s="36" t="s">
        <v>42</v>
      </c>
      <c r="C20" s="36" t="s">
        <v>43</v>
      </c>
      <c r="D20" s="36" t="s">
        <v>44</v>
      </c>
      <c r="E20" s="36" t="s">
        <v>45</v>
      </c>
      <c r="F20" s="36"/>
      <c r="G20" s="36" t="s">
        <v>46</v>
      </c>
      <c r="H20" s="36" t="s">
        <v>47</v>
      </c>
      <c r="I20" s="36"/>
      <c r="J20" s="36" t="s">
        <v>48</v>
      </c>
      <c r="K20" s="36" t="s">
        <v>49</v>
      </c>
      <c r="L20" s="36"/>
      <c r="M20" s="36" t="s">
        <v>50</v>
      </c>
      <c r="N20" s="36" t="s">
        <v>51</v>
      </c>
      <c r="O20" s="36"/>
      <c r="P20" s="36" t="s">
        <v>52</v>
      </c>
      <c r="Q20" s="36" t="s">
        <v>53</v>
      </c>
      <c r="R20" s="36"/>
      <c r="S20" s="36" t="s">
        <v>54</v>
      </c>
    </row>
    <row r="21" spans="2:20" ht="31.5" x14ac:dyDescent="0.2">
      <c r="B21" s="36"/>
      <c r="C21" s="36" t="s">
        <v>42</v>
      </c>
      <c r="D21" s="36" t="s">
        <v>43</v>
      </c>
      <c r="E21" s="36" t="s">
        <v>44</v>
      </c>
      <c r="F21" s="36"/>
      <c r="G21" s="36" t="s">
        <v>45</v>
      </c>
      <c r="H21" s="36" t="s">
        <v>46</v>
      </c>
      <c r="I21" s="36"/>
      <c r="J21" s="36" t="s">
        <v>47</v>
      </c>
      <c r="K21" s="36" t="s">
        <v>48</v>
      </c>
      <c r="L21" s="36"/>
      <c r="M21" s="36" t="s">
        <v>49</v>
      </c>
      <c r="N21" s="36" t="s">
        <v>50</v>
      </c>
      <c r="O21" s="36"/>
      <c r="P21" s="36" t="s">
        <v>51</v>
      </c>
      <c r="Q21" s="36" t="s">
        <v>52</v>
      </c>
      <c r="R21" s="36"/>
      <c r="S21" s="36" t="s">
        <v>53</v>
      </c>
      <c r="T21" s="36" t="s">
        <v>54</v>
      </c>
    </row>
    <row r="22" spans="2:20" x14ac:dyDescent="0.2">
      <c r="B22" s="33">
        <v>1</v>
      </c>
      <c r="C22" s="34" t="s">
        <v>68</v>
      </c>
      <c r="D22" s="35">
        <v>101.4966</v>
      </c>
      <c r="E22" s="34">
        <v>69.543048900000002</v>
      </c>
      <c r="F22" s="37"/>
      <c r="G22" s="34">
        <v>44.451279999999997</v>
      </c>
      <c r="H22" s="34">
        <v>30.456949999999999</v>
      </c>
      <c r="I22" s="37"/>
      <c r="J22" s="35">
        <v>137.00839999999999</v>
      </c>
      <c r="K22" s="34">
        <v>93.874890800000003</v>
      </c>
      <c r="L22" s="37"/>
      <c r="M22" s="34">
        <v>8.9394679999999997</v>
      </c>
      <c r="N22" s="34">
        <v>6.1251090000000001</v>
      </c>
      <c r="O22" s="37"/>
      <c r="P22" s="35">
        <v>143.47970000000001</v>
      </c>
      <c r="Q22" s="34">
        <v>98.308883499999993</v>
      </c>
      <c r="R22" s="37"/>
      <c r="S22" s="35">
        <v>2.4681489999999999</v>
      </c>
      <c r="T22" s="35">
        <v>1.691117</v>
      </c>
    </row>
    <row r="23" spans="2:20" x14ac:dyDescent="0.2">
      <c r="B23" s="33">
        <v>2</v>
      </c>
      <c r="C23" s="34" t="s">
        <v>69</v>
      </c>
      <c r="D23" s="35">
        <v>11372.33</v>
      </c>
      <c r="E23" s="34">
        <v>76.261378820000004</v>
      </c>
      <c r="F23" s="37"/>
      <c r="G23" s="34">
        <v>3539.97714</v>
      </c>
      <c r="H23" s="34">
        <v>23.738620000000001</v>
      </c>
      <c r="I23" s="37"/>
      <c r="J23" s="35">
        <v>14004.47</v>
      </c>
      <c r="K23" s="34">
        <v>93.912149099999993</v>
      </c>
      <c r="L23" s="37"/>
      <c r="M23" s="34">
        <v>907.83928500000002</v>
      </c>
      <c r="N23" s="34">
        <v>6.0878509999999997</v>
      </c>
      <c r="O23" s="37"/>
      <c r="P23" s="35">
        <v>14912.3</v>
      </c>
      <c r="Q23" s="34">
        <v>99.999927099999994</v>
      </c>
      <c r="R23" s="37"/>
      <c r="S23" s="35">
        <v>1.0876729999999999E-2</v>
      </c>
      <c r="T23" s="35">
        <v>7.2937910000000006E-5</v>
      </c>
    </row>
    <row r="24" spans="2:20" x14ac:dyDescent="0.2">
      <c r="B24" s="33">
        <v>3</v>
      </c>
      <c r="C24" s="34" t="s">
        <v>70</v>
      </c>
      <c r="D24" s="35">
        <v>15819.13</v>
      </c>
      <c r="E24" s="34">
        <v>78.759353649999994</v>
      </c>
      <c r="F24" s="37"/>
      <c r="G24" s="34">
        <v>4266.2691100000002</v>
      </c>
      <c r="H24" s="34">
        <v>21.240649999999999</v>
      </c>
      <c r="I24" s="37"/>
      <c r="J24" s="35">
        <v>18594.11</v>
      </c>
      <c r="K24" s="34">
        <v>92.575247200000007</v>
      </c>
      <c r="L24" s="37"/>
      <c r="M24" s="34">
        <v>1491.2914129999999</v>
      </c>
      <c r="N24" s="34">
        <v>7.4247529999999999</v>
      </c>
      <c r="O24" s="37"/>
      <c r="P24" s="35">
        <v>20085.38</v>
      </c>
      <c r="Q24" s="34">
        <v>99.999906899999999</v>
      </c>
      <c r="R24" s="37"/>
      <c r="S24" s="35">
        <v>1.8698929999999999E-2</v>
      </c>
      <c r="T24" s="35">
        <v>9.3097110000000001E-5</v>
      </c>
    </row>
    <row r="25" spans="2:20" x14ac:dyDescent="0.2">
      <c r="B25" s="33">
        <v>4</v>
      </c>
      <c r="C25" s="34" t="s">
        <v>71</v>
      </c>
      <c r="D25" s="35">
        <v>15607.71</v>
      </c>
      <c r="E25" s="34">
        <v>77.71778209</v>
      </c>
      <c r="F25" s="37"/>
      <c r="G25" s="34">
        <v>4474.8373700000002</v>
      </c>
      <c r="H25" s="34">
        <v>22.282219999999999</v>
      </c>
      <c r="I25" s="37"/>
      <c r="J25" s="35">
        <v>18544.86</v>
      </c>
      <c r="K25" s="34">
        <v>92.343152799999999</v>
      </c>
      <c r="L25" s="37"/>
      <c r="M25" s="34">
        <v>1537.690106</v>
      </c>
      <c r="N25" s="34">
        <v>7.656847</v>
      </c>
      <c r="O25" s="37"/>
      <c r="P25" s="35">
        <v>20082.27</v>
      </c>
      <c r="Q25" s="34">
        <v>99.998602500000004</v>
      </c>
      <c r="R25" s="37"/>
      <c r="S25" s="35">
        <v>0.28064689999999998</v>
      </c>
      <c r="T25" s="35">
        <v>1.397466E-3</v>
      </c>
    </row>
    <row r="26" spans="2:20" x14ac:dyDescent="0.2">
      <c r="B26" s="33">
        <v>5</v>
      </c>
      <c r="C26" s="34" t="s">
        <v>72</v>
      </c>
      <c r="D26" s="35">
        <v>15592.18</v>
      </c>
      <c r="E26" s="34">
        <v>77.048283420000004</v>
      </c>
      <c r="F26" s="37"/>
      <c r="G26" s="34">
        <v>4644.7136200000004</v>
      </c>
      <c r="H26" s="34">
        <v>22.951720000000002</v>
      </c>
      <c r="I26" s="37"/>
      <c r="J26" s="35">
        <v>19144.97</v>
      </c>
      <c r="K26" s="34">
        <v>94.604331200000004</v>
      </c>
      <c r="L26" s="37"/>
      <c r="M26" s="34">
        <v>1091.9155639999999</v>
      </c>
      <c r="N26" s="34">
        <v>5.3956689999999998</v>
      </c>
      <c r="O26" s="37"/>
      <c r="P26" s="35">
        <v>20142.009999999998</v>
      </c>
      <c r="Q26" s="34">
        <v>99.5311509</v>
      </c>
      <c r="R26" s="37"/>
      <c r="S26" s="35">
        <v>94.880480000000006</v>
      </c>
      <c r="T26" s="35">
        <v>0.46884910000000002</v>
      </c>
    </row>
    <row r="27" spans="2:20" x14ac:dyDescent="0.2">
      <c r="B27" s="33">
        <v>6</v>
      </c>
      <c r="C27" s="34" t="s">
        <v>73</v>
      </c>
      <c r="D27" s="35">
        <v>8095.5950000000003</v>
      </c>
      <c r="E27" s="34">
        <v>74.258345599999998</v>
      </c>
      <c r="F27" s="37"/>
      <c r="G27" s="34">
        <v>2806.3379</v>
      </c>
      <c r="H27" s="34">
        <v>25.74165</v>
      </c>
      <c r="I27" s="37"/>
      <c r="J27" s="35">
        <v>10251.99</v>
      </c>
      <c r="K27" s="34">
        <v>94.038288699999995</v>
      </c>
      <c r="L27" s="37"/>
      <c r="M27" s="34">
        <v>649.94176400000003</v>
      </c>
      <c r="N27" s="34">
        <v>5.9617110000000002</v>
      </c>
      <c r="O27" s="37"/>
      <c r="P27" s="35">
        <v>10560.11</v>
      </c>
      <c r="Q27" s="34">
        <v>96.864561199999997</v>
      </c>
      <c r="R27" s="37"/>
      <c r="S27" s="35">
        <v>341.82339999999999</v>
      </c>
      <c r="T27" s="35">
        <v>3.1354389999999999</v>
      </c>
    </row>
    <row r="28" spans="2:20" x14ac:dyDescent="0.2">
      <c r="B28" s="33">
        <v>7</v>
      </c>
      <c r="C28" s="34" t="s">
        <v>74</v>
      </c>
      <c r="D28" s="35">
        <v>2739.3330000000001</v>
      </c>
      <c r="E28" s="34">
        <v>47.248297409999999</v>
      </c>
      <c r="F28" s="37"/>
      <c r="G28" s="34">
        <v>3058.4057899999998</v>
      </c>
      <c r="H28" s="34">
        <v>52.7517</v>
      </c>
      <c r="I28" s="37"/>
      <c r="J28" s="35">
        <v>3594.9870000000001</v>
      </c>
      <c r="K28" s="34">
        <v>62.006715900000003</v>
      </c>
      <c r="L28" s="37"/>
      <c r="M28" s="34">
        <v>2202.7512740000002</v>
      </c>
      <c r="N28" s="34">
        <v>37.993284000000003</v>
      </c>
      <c r="O28" s="37"/>
      <c r="P28" s="35">
        <v>3672.683</v>
      </c>
      <c r="Q28" s="34">
        <v>63.346822099999997</v>
      </c>
      <c r="R28" s="37"/>
      <c r="S28" s="35">
        <v>2125.0549999999998</v>
      </c>
      <c r="T28" s="35">
        <v>36.653179999999999</v>
      </c>
    </row>
    <row r="29" spans="2:20" x14ac:dyDescent="0.2">
      <c r="B29" s="33">
        <v>8</v>
      </c>
      <c r="C29" s="34" t="s">
        <v>75</v>
      </c>
      <c r="D29" s="35">
        <v>183.7225</v>
      </c>
      <c r="E29" s="34">
        <v>4.0008393399999997</v>
      </c>
      <c r="F29" s="37"/>
      <c r="G29" s="34">
        <v>4408.3762200000001</v>
      </c>
      <c r="H29" s="34">
        <v>95.999160000000003</v>
      </c>
      <c r="I29" s="37"/>
      <c r="J29" s="35">
        <v>311.57400000000001</v>
      </c>
      <c r="K29" s="34">
        <v>6.7850032000000002</v>
      </c>
      <c r="L29" s="37"/>
      <c r="M29" s="34">
        <v>4280.5246690000004</v>
      </c>
      <c r="N29" s="34">
        <v>93.214996999999997</v>
      </c>
      <c r="O29" s="37"/>
      <c r="P29" s="35">
        <v>322.28559999999999</v>
      </c>
      <c r="Q29" s="34">
        <v>7.0182633000000001</v>
      </c>
      <c r="R29" s="37"/>
      <c r="S29" s="35">
        <v>4269.8130000000001</v>
      </c>
      <c r="T29" s="35">
        <v>92.981740000000002</v>
      </c>
    </row>
    <row r="30" spans="2:20" x14ac:dyDescent="0.2">
      <c r="B30" s="33">
        <v>9</v>
      </c>
      <c r="C30" s="34" t="s">
        <v>76</v>
      </c>
      <c r="D30" s="35">
        <v>0.50783979999999995</v>
      </c>
      <c r="E30" s="34">
        <v>8.3161360000000004E-2</v>
      </c>
      <c r="F30" s="37"/>
      <c r="G30" s="34">
        <v>610.16016999999999</v>
      </c>
      <c r="H30" s="34">
        <v>99.916839999999993</v>
      </c>
      <c r="I30" s="37"/>
      <c r="J30" s="35">
        <v>0.96075840000000001</v>
      </c>
      <c r="K30" s="34">
        <v>0.1573291</v>
      </c>
      <c r="L30" s="37"/>
      <c r="M30" s="34">
        <v>609.70725400000003</v>
      </c>
      <c r="N30" s="34">
        <v>99.842670999999996</v>
      </c>
      <c r="O30" s="37"/>
      <c r="P30" s="35">
        <v>0.96075840000000001</v>
      </c>
      <c r="Q30" s="34">
        <v>0.1573291</v>
      </c>
      <c r="R30" s="37"/>
      <c r="S30" s="35">
        <v>609.70730000000003</v>
      </c>
      <c r="T30" s="35">
        <v>99.842669999999998</v>
      </c>
    </row>
    <row r="31" spans="2:20" x14ac:dyDescent="0.2">
      <c r="B31" s="33">
        <v>10</v>
      </c>
      <c r="C31" s="34" t="s">
        <v>77</v>
      </c>
      <c r="D31" s="35">
        <v>1.0044219999999999</v>
      </c>
      <c r="E31" s="34">
        <v>0.20630471</v>
      </c>
      <c r="F31" s="37"/>
      <c r="G31" s="34">
        <v>485.85915</v>
      </c>
      <c r="H31" s="34">
        <v>99.793700000000001</v>
      </c>
      <c r="I31" s="37"/>
      <c r="J31" s="35">
        <v>1.213425</v>
      </c>
      <c r="K31" s="34">
        <v>0.24923300000000001</v>
      </c>
      <c r="L31" s="37"/>
      <c r="M31" s="34">
        <v>485.65014500000001</v>
      </c>
      <c r="N31" s="34">
        <v>99.750766999999996</v>
      </c>
      <c r="O31" s="37"/>
      <c r="P31" s="35">
        <v>1.218121</v>
      </c>
      <c r="Q31" s="34">
        <v>0.25019750000000002</v>
      </c>
      <c r="R31" s="37"/>
      <c r="S31" s="35">
        <v>485.6454</v>
      </c>
      <c r="T31" s="35">
        <v>99.749799999999993</v>
      </c>
    </row>
    <row r="32" spans="2:20" x14ac:dyDescent="0.2">
      <c r="B32" s="33">
        <v>11</v>
      </c>
      <c r="C32" s="34" t="s">
        <v>78</v>
      </c>
      <c r="D32" s="35">
        <v>0.24447730000000001</v>
      </c>
      <c r="E32" s="34">
        <v>0.19836814</v>
      </c>
      <c r="F32" s="37"/>
      <c r="G32" s="34">
        <v>122.99975999999999</v>
      </c>
      <c r="H32" s="34">
        <v>99.801630000000003</v>
      </c>
      <c r="I32" s="37"/>
      <c r="J32" s="35">
        <v>0.2720553</v>
      </c>
      <c r="K32" s="34">
        <v>0.22074479999999999</v>
      </c>
      <c r="L32" s="37"/>
      <c r="M32" s="34">
        <v>122.97217999999999</v>
      </c>
      <c r="N32" s="34">
        <v>99.779255000000006</v>
      </c>
      <c r="O32" s="37"/>
      <c r="P32" s="35">
        <v>0.28002749999999998</v>
      </c>
      <c r="Q32" s="34">
        <v>0.22721350000000001</v>
      </c>
      <c r="R32" s="37"/>
      <c r="S32" s="35">
        <v>122.96420000000001</v>
      </c>
      <c r="T32" s="35">
        <v>99.772790000000001</v>
      </c>
    </row>
    <row r="33" spans="2:20" x14ac:dyDescent="0.2">
      <c r="C33" s="37" t="s">
        <v>79</v>
      </c>
      <c r="D33" s="38">
        <f>SUM(D27:D32)</f>
        <v>11020.407239100001</v>
      </c>
      <c r="E33" s="38">
        <f>D33/(D33+G33)*100</f>
        <v>48.952291433187085</v>
      </c>
      <c r="G33" s="38">
        <f>SUM(G27:G32)</f>
        <v>11492.138989999999</v>
      </c>
      <c r="H33" s="38">
        <f>G33/(D33+G33)*100</f>
        <v>51.047708566812922</v>
      </c>
      <c r="J33" s="38">
        <f>SUM(J27:J32)</f>
        <v>14160.9972387</v>
      </c>
      <c r="K33" s="38">
        <f>J33/(J33+M33)*100</f>
        <v>62.902695087012631</v>
      </c>
      <c r="M33" s="38">
        <f>SUM(M27:M32)</f>
        <v>8351.5472860000009</v>
      </c>
      <c r="N33" s="38">
        <f>M33/(J33+M33)*100</f>
        <v>37.097304912987362</v>
      </c>
      <c r="P33" s="38">
        <f>SUM(P27:P32)</f>
        <v>14557.537506900002</v>
      </c>
      <c r="Q33" s="38">
        <f>P33/(P33+S33)*100</f>
        <v>64.664110544255621</v>
      </c>
      <c r="S33" s="38">
        <f>SUM(S27:S32)</f>
        <v>7955.0083000000004</v>
      </c>
      <c r="T33" s="38">
        <f>S33/(P33+S33)*100</f>
        <v>35.335889455744379</v>
      </c>
    </row>
    <row r="34" spans="2:20" x14ac:dyDescent="0.2">
      <c r="C34" s="37" t="s">
        <v>80</v>
      </c>
      <c r="D34" s="38">
        <f>D33+SUM(D22:D26)</f>
        <v>69513.253839099998</v>
      </c>
      <c r="E34" s="38">
        <f>D34/(D34+G34)*100</f>
        <v>70.949526721050177</v>
      </c>
      <c r="G34" s="38">
        <f>G33+SUM(G22:G26)</f>
        <v>28462.38751</v>
      </c>
      <c r="H34" s="38">
        <f>G34/(G34+J34)*100</f>
        <v>25.177079913496904</v>
      </c>
      <c r="J34" s="38">
        <f>J33+SUM(J22:J26)</f>
        <v>84586.415638699997</v>
      </c>
      <c r="K34" s="38">
        <f>J34/(J34+M34)*100</f>
        <v>86.334130308961363</v>
      </c>
      <c r="M34" s="38">
        <f>M33+SUM(M22:M26)</f>
        <v>13389.223122000001</v>
      </c>
      <c r="N34" s="38">
        <f>M34/(M34+P34)*100</f>
        <v>12.959963178961132</v>
      </c>
      <c r="P34" s="38">
        <f>P33+SUM(P22:P26)</f>
        <v>89922.977206900003</v>
      </c>
      <c r="Q34" s="38">
        <f>P34/(P34+S34)*100</f>
        <v>91.780950047036185</v>
      </c>
      <c r="S34" s="38">
        <f>S33+SUM(S22:S26)</f>
        <v>8052.6671515600001</v>
      </c>
      <c r="T34" s="38">
        <f>S34/(S34+V34)*100</f>
        <v>100</v>
      </c>
    </row>
    <row r="35" spans="2:20" x14ac:dyDescent="0.2">
      <c r="C35" s="37" t="s">
        <v>82</v>
      </c>
      <c r="D35" s="38">
        <f>SUM(D30:D32)</f>
        <v>1.7567390999999999</v>
      </c>
      <c r="E35" s="38">
        <f>D35/(D35+G35)*100</f>
        <v>0.14390349747385492</v>
      </c>
      <c r="G35" s="38">
        <f>SUM(G30:G32)</f>
        <v>1219.0190799999998</v>
      </c>
      <c r="H35" s="38">
        <f>G35/(G35+J35)*100</f>
        <v>99.799729172613468</v>
      </c>
      <c r="J35" s="38">
        <f>SUM(J30:J32)</f>
        <v>2.4462386999999999</v>
      </c>
      <c r="K35" s="38">
        <f>J35/(J35+M35)*100</f>
        <v>0.20038394146837135</v>
      </c>
      <c r="M35" s="38">
        <f>SUM(M30:M32)</f>
        <v>1218.329579</v>
      </c>
      <c r="N35" s="38">
        <f>M35/(M35+P35)*100</f>
        <v>99.798580431548928</v>
      </c>
      <c r="P35" s="38">
        <f>SUM(P30:P32)</f>
        <v>2.4589069000000001</v>
      </c>
      <c r="Q35" s="38">
        <f>P35/(P35+S35)*100</f>
        <v>0.20142166039840451</v>
      </c>
      <c r="S35" s="38">
        <f>SUM(S30:S32)</f>
        <v>1218.3168999999998</v>
      </c>
      <c r="T35" s="38">
        <f>S35/(S35+V35)*100</f>
        <v>100</v>
      </c>
    </row>
    <row r="38" spans="2:20" x14ac:dyDescent="0.2">
      <c r="B38" s="33">
        <v>1</v>
      </c>
      <c r="C38" s="34" t="s">
        <v>68</v>
      </c>
      <c r="D38" s="35">
        <v>101.4966</v>
      </c>
      <c r="E38" s="34">
        <v>69.543048900000002</v>
      </c>
      <c r="F38" s="34">
        <v>44.451279999999997</v>
      </c>
      <c r="G38" s="34">
        <v>30.456949999999999</v>
      </c>
      <c r="H38" s="35">
        <v>137.00839999999999</v>
      </c>
      <c r="I38" s="34">
        <v>93.874890800000003</v>
      </c>
      <c r="J38" s="34">
        <v>8.9394679999999997</v>
      </c>
      <c r="K38" s="34">
        <v>6.1251090000000001</v>
      </c>
      <c r="L38" s="35">
        <v>143.47970000000001</v>
      </c>
      <c r="M38" s="34">
        <v>98.308883499999993</v>
      </c>
      <c r="N38" s="35">
        <v>2.4681489999999999</v>
      </c>
      <c r="O38" s="35">
        <v>1.691117</v>
      </c>
    </row>
    <row r="39" spans="2:20" x14ac:dyDescent="0.2">
      <c r="B39" s="33">
        <v>2</v>
      </c>
      <c r="C39" s="34" t="s">
        <v>69</v>
      </c>
      <c r="D39" s="35">
        <v>11372.33</v>
      </c>
      <c r="E39" s="34">
        <v>76.261378820000004</v>
      </c>
      <c r="F39" s="34">
        <v>3539.97714</v>
      </c>
      <c r="G39" s="34">
        <v>23.738620000000001</v>
      </c>
      <c r="H39" s="35">
        <v>14004.47</v>
      </c>
      <c r="I39" s="34">
        <v>93.912149099999993</v>
      </c>
      <c r="J39" s="34">
        <v>907.83928500000002</v>
      </c>
      <c r="K39" s="34">
        <v>6.0878509999999997</v>
      </c>
      <c r="L39" s="35">
        <v>14912.3</v>
      </c>
      <c r="M39" s="34">
        <v>99.999927099999994</v>
      </c>
      <c r="N39" s="35">
        <v>1.0876729999999999E-2</v>
      </c>
      <c r="O39" s="35">
        <v>7.2937910000000006E-5</v>
      </c>
    </row>
    <row r="40" spans="2:20" x14ac:dyDescent="0.2">
      <c r="B40" s="33">
        <v>3</v>
      </c>
      <c r="C40" s="34" t="s">
        <v>70</v>
      </c>
      <c r="D40" s="35">
        <v>15819.13</v>
      </c>
      <c r="E40" s="34">
        <v>78.759353649999994</v>
      </c>
      <c r="F40" s="34">
        <v>4266.2691100000002</v>
      </c>
      <c r="G40" s="34">
        <v>21.240649999999999</v>
      </c>
      <c r="H40" s="35">
        <v>18594.11</v>
      </c>
      <c r="I40" s="34">
        <v>92.575247200000007</v>
      </c>
      <c r="J40" s="34">
        <v>1491.2914129999999</v>
      </c>
      <c r="K40" s="34">
        <v>7.4247529999999999</v>
      </c>
      <c r="L40" s="35">
        <v>20085.38</v>
      </c>
      <c r="M40" s="34">
        <v>99.999906899999999</v>
      </c>
      <c r="N40" s="35">
        <v>1.8698929999999999E-2</v>
      </c>
      <c r="O40" s="35">
        <v>9.3097110000000001E-5</v>
      </c>
    </row>
    <row r="41" spans="2:20" x14ac:dyDescent="0.2">
      <c r="B41" s="33">
        <v>4</v>
      </c>
      <c r="C41" s="34" t="s">
        <v>71</v>
      </c>
      <c r="D41" s="35">
        <v>15607.71</v>
      </c>
      <c r="E41" s="34">
        <v>77.71778209</v>
      </c>
      <c r="F41" s="34">
        <v>4474.8373700000002</v>
      </c>
      <c r="G41" s="34">
        <v>22.282219999999999</v>
      </c>
      <c r="H41" s="35">
        <v>18544.86</v>
      </c>
      <c r="I41" s="34">
        <v>92.343152799999999</v>
      </c>
      <c r="J41" s="34">
        <v>1537.690106</v>
      </c>
      <c r="K41" s="34">
        <v>7.656847</v>
      </c>
      <c r="L41" s="35">
        <v>20082.27</v>
      </c>
      <c r="M41" s="34">
        <v>99.998602500000004</v>
      </c>
      <c r="N41" s="35">
        <v>0.28064689999999998</v>
      </c>
      <c r="O41" s="35">
        <v>1.397466E-3</v>
      </c>
    </row>
    <row r="42" spans="2:20" x14ac:dyDescent="0.2">
      <c r="B42" s="33">
        <v>5</v>
      </c>
      <c r="C42" s="34" t="s">
        <v>72</v>
      </c>
      <c r="D42" s="35">
        <v>15592.18</v>
      </c>
      <c r="E42" s="34">
        <v>77.048283420000004</v>
      </c>
      <c r="F42" s="34">
        <v>4644.7136200000004</v>
      </c>
      <c r="G42" s="34">
        <v>22.951720000000002</v>
      </c>
      <c r="H42" s="35">
        <v>19144.97</v>
      </c>
      <c r="I42" s="34">
        <v>94.604331200000004</v>
      </c>
      <c r="J42" s="34">
        <v>1091.9155639999999</v>
      </c>
      <c r="K42" s="34">
        <v>5.3956689999999998</v>
      </c>
      <c r="L42" s="35">
        <v>20142.009999999998</v>
      </c>
      <c r="M42" s="34">
        <v>99.5311509</v>
      </c>
      <c r="N42" s="35">
        <v>94.880480000000006</v>
      </c>
      <c r="O42" s="35">
        <v>0.46884910000000002</v>
      </c>
    </row>
    <row r="43" spans="2:20" x14ac:dyDescent="0.2">
      <c r="B43" s="33">
        <v>6</v>
      </c>
      <c r="C43" s="34" t="s">
        <v>73</v>
      </c>
      <c r="D43" s="35">
        <v>8095.5950000000003</v>
      </c>
      <c r="E43" s="34">
        <v>74.258345599999998</v>
      </c>
      <c r="F43" s="34">
        <v>2806.3379</v>
      </c>
      <c r="G43" s="34">
        <v>25.74165</v>
      </c>
      <c r="H43" s="35">
        <v>10251.99</v>
      </c>
      <c r="I43" s="34">
        <v>94.038288699999995</v>
      </c>
      <c r="J43" s="34">
        <v>649.94176400000003</v>
      </c>
      <c r="K43" s="34">
        <v>5.9617110000000002</v>
      </c>
      <c r="L43" s="35">
        <v>10560.11</v>
      </c>
      <c r="M43" s="34">
        <v>96.864561199999997</v>
      </c>
      <c r="N43" s="35">
        <v>341.82339999999999</v>
      </c>
      <c r="O43" s="35">
        <v>3.1354389999999999</v>
      </c>
    </row>
    <row r="44" spans="2:20" x14ac:dyDescent="0.2">
      <c r="B44" s="33">
        <v>7</v>
      </c>
      <c r="C44" s="34" t="s">
        <v>74</v>
      </c>
      <c r="D44" s="35">
        <v>2739.3330000000001</v>
      </c>
      <c r="E44" s="34">
        <v>47.248297409999999</v>
      </c>
      <c r="F44" s="34">
        <v>3058.4057899999998</v>
      </c>
      <c r="G44" s="34">
        <v>52.7517</v>
      </c>
      <c r="H44" s="35">
        <v>3594.9870000000001</v>
      </c>
      <c r="I44" s="34">
        <v>62.006715900000003</v>
      </c>
      <c r="J44" s="34">
        <v>2202.7512740000002</v>
      </c>
      <c r="K44" s="34">
        <v>37.993284000000003</v>
      </c>
      <c r="L44" s="35">
        <v>3672.683</v>
      </c>
      <c r="M44" s="34">
        <v>63.346822099999997</v>
      </c>
      <c r="N44" s="35">
        <v>2125.0549999999998</v>
      </c>
      <c r="O44" s="35">
        <v>36.653179999999999</v>
      </c>
    </row>
    <row r="45" spans="2:20" x14ac:dyDescent="0.2">
      <c r="B45" s="33">
        <v>8</v>
      </c>
      <c r="C45" s="34" t="s">
        <v>75</v>
      </c>
      <c r="D45" s="35">
        <v>183.7225</v>
      </c>
      <c r="E45" s="34">
        <v>4.0008393399999997</v>
      </c>
      <c r="F45" s="34">
        <v>4408.3762200000001</v>
      </c>
      <c r="G45" s="34">
        <v>95.999160000000003</v>
      </c>
      <c r="H45" s="35">
        <v>311.57400000000001</v>
      </c>
      <c r="I45" s="34">
        <v>6.7850032000000002</v>
      </c>
      <c r="J45" s="34">
        <v>4280.5246690000004</v>
      </c>
      <c r="K45" s="34">
        <v>93.214996999999997</v>
      </c>
      <c r="L45" s="35">
        <v>322.28559999999999</v>
      </c>
      <c r="M45" s="34">
        <v>7.0182633000000001</v>
      </c>
      <c r="N45" s="35">
        <v>4269.8130000000001</v>
      </c>
      <c r="O45" s="35">
        <v>92.981740000000002</v>
      </c>
    </row>
    <row r="46" spans="2:20" x14ac:dyDescent="0.2">
      <c r="B46" s="33">
        <v>9</v>
      </c>
      <c r="C46" s="34" t="s">
        <v>76</v>
      </c>
      <c r="D46" s="35">
        <v>0.50783979999999995</v>
      </c>
      <c r="E46" s="34">
        <v>8.3161360000000004E-2</v>
      </c>
      <c r="F46" s="34">
        <v>610.16016999999999</v>
      </c>
      <c r="G46" s="34">
        <v>99.916839999999993</v>
      </c>
      <c r="H46" s="35">
        <v>0.96075840000000001</v>
      </c>
      <c r="I46" s="34">
        <v>0.1573291</v>
      </c>
      <c r="J46" s="34">
        <v>609.70725400000003</v>
      </c>
      <c r="K46" s="34">
        <v>99.842670999999996</v>
      </c>
      <c r="L46" s="35">
        <v>0.96075840000000001</v>
      </c>
      <c r="M46" s="34">
        <v>0.1573291</v>
      </c>
      <c r="N46" s="35">
        <v>609.70730000000003</v>
      </c>
      <c r="O46" s="35">
        <v>99.842669999999998</v>
      </c>
    </row>
    <row r="47" spans="2:20" x14ac:dyDescent="0.2">
      <c r="B47" s="33">
        <v>10</v>
      </c>
      <c r="C47" s="34" t="s">
        <v>77</v>
      </c>
      <c r="D47" s="35">
        <v>1.0044219999999999</v>
      </c>
      <c r="E47" s="34">
        <v>0.20630471</v>
      </c>
      <c r="F47" s="34">
        <v>485.85915</v>
      </c>
      <c r="G47" s="34">
        <v>99.793700000000001</v>
      </c>
      <c r="H47" s="35">
        <v>1.213425</v>
      </c>
      <c r="I47" s="34">
        <v>0.24923300000000001</v>
      </c>
      <c r="J47" s="34">
        <v>485.65014500000001</v>
      </c>
      <c r="K47" s="34">
        <v>99.750766999999996</v>
      </c>
      <c r="L47" s="35">
        <v>1.218121</v>
      </c>
      <c r="M47" s="34">
        <v>0.25019750000000002</v>
      </c>
      <c r="N47" s="35">
        <v>485.6454</v>
      </c>
      <c r="O47" s="35">
        <v>99.749799999999993</v>
      </c>
    </row>
    <row r="48" spans="2:20" x14ac:dyDescent="0.2">
      <c r="B48" s="33">
        <v>11</v>
      </c>
      <c r="C48" s="34" t="s">
        <v>78</v>
      </c>
      <c r="D48" s="35">
        <v>0.24447730000000001</v>
      </c>
      <c r="E48" s="34">
        <v>0.19836814</v>
      </c>
      <c r="F48" s="34">
        <v>122.99975999999999</v>
      </c>
      <c r="G48" s="34">
        <v>99.801630000000003</v>
      </c>
      <c r="H48" s="35">
        <v>0.2720553</v>
      </c>
      <c r="I48" s="34">
        <v>0.22074479999999999</v>
      </c>
      <c r="J48" s="34">
        <v>122.97217999999999</v>
      </c>
      <c r="K48" s="34">
        <v>99.779255000000006</v>
      </c>
      <c r="L48" s="35">
        <v>0.28002749999999998</v>
      </c>
      <c r="M48" s="34">
        <v>0.22721350000000001</v>
      </c>
      <c r="N48" s="35">
        <v>122.96420000000001</v>
      </c>
      <c r="O48" s="35">
        <v>99.772790000000001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T20-0133</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Rohaly, Jeffrey</dc:creator>
  <cp:lastModifiedBy>Zwiefel, Noah</cp:lastModifiedBy>
  <cp:lastPrinted>2020-03-20T18:49:13Z</cp:lastPrinted>
  <dcterms:created xsi:type="dcterms:W3CDTF">2020-03-20T15:47:05Z</dcterms:created>
  <dcterms:modified xsi:type="dcterms:W3CDTF">2020-04-15T18:53:27Z</dcterms:modified>
</cp:coreProperties>
</file>