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boddupalli\Box\TPC\CENTER\Statistics\Excel\"/>
    </mc:Choice>
  </mc:AlternateContent>
  <xr:revisionPtr revIDLastSave="0" documentId="13_ncr:1_{A9E9412E-87D0-45BD-8E00-2DE708939798}" xr6:coauthVersionLast="47" xr6:coauthVersionMax="47" xr10:uidLastSave="{00000000-0000-0000-0000-000000000000}"/>
  <bookViews>
    <workbookView xWindow="-120" yWindow="-120" windowWidth="29040" windowHeight="15840" tabRatio="898" xr2:uid="{00000000-000D-0000-FFFF-FFFF00000000}"/>
  </bookViews>
  <sheets>
    <sheet name="2024" sheetId="88" r:id="rId1"/>
    <sheet name="2023" sheetId="87" r:id="rId2"/>
    <sheet name="2022" sheetId="86" r:id="rId3"/>
    <sheet name="2021" sheetId="85" r:id="rId4"/>
    <sheet name="2020" sheetId="84" r:id="rId5"/>
    <sheet name="2019" sheetId="83" r:id="rId6"/>
    <sheet name="2018" sheetId="82" r:id="rId7"/>
    <sheet name="2017" sheetId="81" r:id="rId8"/>
    <sheet name="2016" sheetId="80" r:id="rId9"/>
    <sheet name="2015" sheetId="79" r:id="rId10"/>
    <sheet name="2014" sheetId="78" r:id="rId11"/>
    <sheet name="2013" sheetId="77" r:id="rId12"/>
    <sheet name="2012" sheetId="75" r:id="rId13"/>
    <sheet name="2011" sheetId="74" r:id="rId14"/>
    <sheet name="2010" sheetId="73" r:id="rId15"/>
    <sheet name="2009" sheetId="62" r:id="rId16"/>
    <sheet name="2008" sheetId="61" r:id="rId17"/>
    <sheet name="2007" sheetId="60" r:id="rId18"/>
    <sheet name="2006" sheetId="59" r:id="rId19"/>
    <sheet name="2005" sheetId="42" r:id="rId20"/>
    <sheet name="2004" sheetId="41" r:id="rId21"/>
    <sheet name="2003" sheetId="44" r:id="rId22"/>
    <sheet name="2002" sheetId="46" r:id="rId23"/>
    <sheet name="2001" sheetId="47" r:id="rId24"/>
    <sheet name="2000" sheetId="63" r:id="rId25"/>
    <sheet name="1999" sheetId="64" r:id="rId26"/>
    <sheet name="1998" sheetId="65" r:id="rId27"/>
    <sheet name="1997" sheetId="66" r:id="rId28"/>
    <sheet name="1996" sheetId="67" r:id="rId29"/>
    <sheet name="1995" sheetId="68" r:id="rId30"/>
    <sheet name="1994" sheetId="69" r:id="rId31"/>
    <sheet name="1993" sheetId="70" r:id="rId32"/>
    <sheet name="1992" sheetId="71" r:id="rId33"/>
    <sheet name="1991" sheetId="72" r:id="rId34"/>
    <sheet name="1990" sheetId="58" r:id="rId35"/>
    <sheet name="1989" sheetId="26" r:id="rId36"/>
    <sheet name="1988" sheetId="25" r:id="rId37"/>
    <sheet name="1987" sheetId="24" r:id="rId38"/>
    <sheet name="1986" sheetId="23" r:id="rId39"/>
    <sheet name="1985" sheetId="22" r:id="rId40"/>
    <sheet name="1984" sheetId="21" r:id="rId41"/>
    <sheet name="1983" sheetId="20" r:id="rId42"/>
    <sheet name="1982" sheetId="19" r:id="rId43"/>
    <sheet name="1981" sheetId="18" r:id="rId44"/>
    <sheet name="1979-1980" sheetId="17" r:id="rId45"/>
    <sheet name="1977-1978" sheetId="76" r:id="rId46"/>
    <sheet name="1971-1976" sheetId="16" r:id="rId47"/>
    <sheet name="1970" sheetId="15" r:id="rId48"/>
    <sheet name="1969" sheetId="14" r:id="rId49"/>
    <sheet name="1968" sheetId="13" r:id="rId50"/>
    <sheet name="1965-1967" sheetId="12" r:id="rId51"/>
    <sheet name="1964" sheetId="11" r:id="rId52"/>
    <sheet name="1954-1963" sheetId="10" r:id="rId53"/>
    <sheet name="1952-1953" sheetId="9" r:id="rId54"/>
    <sheet name="1951" sheetId="8" r:id="rId55"/>
    <sheet name="1950" sheetId="7" r:id="rId56"/>
    <sheet name="1948-1949" sheetId="6" r:id="rId57"/>
    <sheet name="1946-1947" sheetId="5" r:id="rId58"/>
    <sheet name="1944-1945" sheetId="4" r:id="rId59"/>
  </sheets>
  <definedNames>
    <definedName name="_xlnm.Database">#REF!</definedName>
    <definedName name="_xlnm.Print_Area" localSheetId="58">'1944-1945'!$A$1:$D$38</definedName>
    <definedName name="_xlnm.Print_Area" localSheetId="57">'1946-1947'!$A$1:$D$38</definedName>
    <definedName name="_xlnm.Print_Area" localSheetId="56">'1948-1949'!$A$1:$D$42</definedName>
    <definedName name="_xlnm.Print_Area" localSheetId="55">'1950'!$A$1:$D$40</definedName>
    <definedName name="_xlnm.Print_Area" localSheetId="54">'1951'!$A$1:$D$39</definedName>
    <definedName name="_xlnm.Print_Area" localSheetId="53">'1952-1953'!$A$1:$D$38</definedName>
    <definedName name="_xlnm.Print_Area" localSheetId="52">'1954-1963'!$A$1:$D$39</definedName>
    <definedName name="_xlnm.Print_Area" localSheetId="51">'1964'!$A$1:$D$40</definedName>
    <definedName name="_xlnm.Print_Area" localSheetId="50">'1965-1967'!$A$1:$D$39</definedName>
    <definedName name="_xlnm.Print_Area" localSheetId="49">'1968'!$A$1:$E$43</definedName>
    <definedName name="_xlnm.Print_Area" localSheetId="48">'1969'!$A$1:$E$43</definedName>
    <definedName name="_xlnm.Print_Area" localSheetId="47">'1970'!$A$1:$E$44</definedName>
    <definedName name="_xlnm.Print_Area" localSheetId="46">'1971-1976'!$A$1:$E$45</definedName>
    <definedName name="_xlnm.Print_Area" localSheetId="44">'1979-1980'!$A$1:$E$35</definedName>
    <definedName name="_xlnm.Print_Area" localSheetId="43">'1981'!$A$1:$E$35</definedName>
    <definedName name="_xlnm.Print_Area" localSheetId="42">'1982'!$A$1:$E$31</definedName>
    <definedName name="_xlnm.Print_Area" localSheetId="41">'1983'!$A$1:$E$32</definedName>
    <definedName name="_xlnm.Print_Area" localSheetId="40">'1984'!$A$1:$E$33</definedName>
    <definedName name="_xlnm.Print_Area" localSheetId="39">'1985'!$A$1:$E$31</definedName>
    <definedName name="_xlnm.Print_Area" localSheetId="38">'1986'!$A$1:$E$31</definedName>
    <definedName name="_xlnm.Print_Area" localSheetId="37">'1987'!$A$1:$H$30</definedName>
    <definedName name="_xlnm.Print_Area" localSheetId="36">'1988'!$A$1:$H$38</definedName>
    <definedName name="_xlnm.Print_Area" localSheetId="35">'1989'!$A$1:$H$28</definedName>
    <definedName name="_xlnm.Print_Area" localSheetId="24">'2000'!$A$1:$H$52</definedName>
    <definedName name="_xlnm.Print_Area" localSheetId="23">'2001'!$A$1:$H$54</definedName>
    <definedName name="_xlnm.Print_Area" localSheetId="22">'2002'!$A$1:$H$56</definedName>
    <definedName name="_xlnm.Print_Area" localSheetId="21">'2003'!$A$1:$H$56</definedName>
    <definedName name="_xlnm.Print_Area" localSheetId="20">'2004'!$A$1:$H$56</definedName>
    <definedName name="_xlnm.Print_Area" localSheetId="19">'2005'!$A$1:$H$56</definedName>
    <definedName name="_xlnm.Print_Area" localSheetId="18">'2006'!$A$1:$H$56</definedName>
    <definedName name="_xlnm.Print_Area" localSheetId="17">'2007'!$A$1:$H$58</definedName>
    <definedName name="_xlnm.Print_Area" localSheetId="16">'2008'!$A$1:$H$58</definedName>
    <definedName name="_xlnm.Print_Area" localSheetId="15">'2009'!$A$1:$H$58</definedName>
    <definedName name="Print_Area_MI">#REF!</definedName>
    <definedName name="Print_Titles_MI">#REF!</definedName>
    <definedName name="TABLE" localSheetId="58">'1944-1945'!$A$2:$D$34</definedName>
    <definedName name="TABLE" localSheetId="57">'1946-1947'!$A$2:$D$34</definedName>
    <definedName name="TABLE" localSheetId="56">'1948-1949'!$A$3:$D$36</definedName>
    <definedName name="TABLE" localSheetId="55">'1950'!$A$3:$D$36</definedName>
    <definedName name="TABLE" localSheetId="54">'1951'!$A$3:$D$35</definedName>
    <definedName name="TABLE" localSheetId="53">'1952-1953'!$A$3:$D$35</definedName>
    <definedName name="TABLE" localSheetId="52">'1954-1963'!$A$3:$D$35</definedName>
    <definedName name="TABLE" localSheetId="51">'1964'!$A$3:$D$37</definedName>
    <definedName name="TABLE" localSheetId="50">'1965-1967'!$A$3:$D$36</definedName>
    <definedName name="TABLE" localSheetId="49">'1968'!$A$3:$D$36</definedName>
    <definedName name="TABLE" localSheetId="48">'1969'!$A$3:$D$36</definedName>
    <definedName name="TABLE" localSheetId="47">'1970'!$A$3:$D$36</definedName>
    <definedName name="TABLE" localSheetId="46">'1971-1976'!$A$3:$D$36</definedName>
    <definedName name="TABLE" localSheetId="44">'1979-1980'!$A$3:$D$25</definedName>
    <definedName name="TABLE" localSheetId="43">'1981'!$A$3:$D$25</definedName>
    <definedName name="TABLE" localSheetId="42">'1982'!$A$3:$D$22</definedName>
    <definedName name="TABLE" localSheetId="41">'1983'!$A$3:$D$23</definedName>
    <definedName name="TABLE" localSheetId="40">'1984'!$A$3:$D$24</definedName>
    <definedName name="TABLE" localSheetId="39">'1985'!$A$3:$D$24</definedName>
    <definedName name="TABLE" localSheetId="38">'1986'!$A$3:$D$24</definedName>
    <definedName name="TABLE" localSheetId="37">'1987'!$A$1:$E$18</definedName>
    <definedName name="TABLE" localSheetId="36">'1988'!$A$1:$E$27</definedName>
    <definedName name="TABLE" localSheetId="35">'1989'!$A$1:$E$17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88" l="1"/>
  <c r="E57" i="88"/>
  <c r="E56" i="88"/>
  <c r="E55" i="88"/>
  <c r="E54" i="88"/>
  <c r="E53" i="88"/>
  <c r="E52" i="88"/>
  <c r="E51" i="88"/>
  <c r="E50" i="88"/>
  <c r="G33" i="88"/>
  <c r="B33" i="88"/>
  <c r="G32" i="88"/>
  <c r="B32" i="88"/>
  <c r="G31" i="88"/>
  <c r="B31" i="88"/>
  <c r="G30" i="88"/>
  <c r="B30" i="88"/>
  <c r="G29" i="88"/>
  <c r="B29" i="88"/>
  <c r="G28" i="88"/>
  <c r="B28" i="88"/>
  <c r="G19" i="88"/>
  <c r="B19" i="88"/>
  <c r="G18" i="88"/>
  <c r="B18" i="88"/>
  <c r="G17" i="88"/>
  <c r="B17" i="88"/>
  <c r="G16" i="88"/>
  <c r="B16" i="88"/>
  <c r="G15" i="88"/>
  <c r="B15" i="88"/>
  <c r="G14" i="88"/>
  <c r="B14" i="88"/>
  <c r="E58" i="87"/>
  <c r="E57" i="87"/>
  <c r="E56" i="87"/>
  <c r="E55" i="87"/>
  <c r="E54" i="87"/>
  <c r="E53" i="87"/>
  <c r="E52" i="87"/>
  <c r="E51" i="87"/>
  <c r="E50" i="87"/>
  <c r="G33" i="87"/>
  <c r="B33" i="87"/>
  <c r="G32" i="87"/>
  <c r="B32" i="87"/>
  <c r="G31" i="87"/>
  <c r="B31" i="87"/>
  <c r="G30" i="87"/>
  <c r="B30" i="87"/>
  <c r="G29" i="87"/>
  <c r="B29" i="87"/>
  <c r="G28" i="87"/>
  <c r="B28" i="87"/>
  <c r="G19" i="87"/>
  <c r="B19" i="87"/>
  <c r="G18" i="87"/>
  <c r="B18" i="87"/>
  <c r="G17" i="87"/>
  <c r="B17" i="87"/>
  <c r="G16" i="87"/>
  <c r="B16" i="87"/>
  <c r="G15" i="87"/>
  <c r="B15" i="87"/>
  <c r="G14" i="87"/>
  <c r="B14" i="87"/>
  <c r="E58" i="86"/>
  <c r="E57" i="86"/>
  <c r="E56" i="86"/>
  <c r="E55" i="86"/>
  <c r="E54" i="86"/>
  <c r="E53" i="86"/>
  <c r="E52" i="86"/>
  <c r="E51" i="86"/>
  <c r="E50" i="86"/>
  <c r="G33" i="86"/>
  <c r="B33" i="86"/>
  <c r="G32" i="86"/>
  <c r="B32" i="86"/>
  <c r="G31" i="86"/>
  <c r="B31" i="86"/>
  <c r="G30" i="86"/>
  <c r="B30" i="86"/>
  <c r="G29" i="86"/>
  <c r="B29" i="86"/>
  <c r="G28" i="86"/>
  <c r="B28" i="86"/>
  <c r="G19" i="86"/>
  <c r="B19" i="86"/>
  <c r="G18" i="86"/>
  <c r="B18" i="86"/>
  <c r="G17" i="86"/>
  <c r="B17" i="86"/>
  <c r="G16" i="86"/>
  <c r="B16" i="86"/>
  <c r="G15" i="86"/>
  <c r="B15" i="86"/>
  <c r="G14" i="86"/>
  <c r="B14" i="86"/>
  <c r="D57" i="85"/>
  <c r="D56" i="85"/>
  <c r="D55" i="85"/>
  <c r="D54" i="85"/>
  <c r="D53" i="85"/>
  <c r="D52" i="85"/>
  <c r="D51" i="85"/>
  <c r="D50" i="85"/>
  <c r="D49" i="85"/>
  <c r="F32" i="85"/>
  <c r="A32" i="85"/>
  <c r="F31" i="85"/>
  <c r="A31" i="85"/>
  <c r="F30" i="85"/>
  <c r="A30" i="85"/>
  <c r="F29" i="85"/>
  <c r="A29" i="85"/>
  <c r="F28" i="85"/>
  <c r="A28" i="85"/>
  <c r="F27" i="85"/>
  <c r="A27" i="85"/>
  <c r="F18" i="85"/>
  <c r="A18" i="85"/>
  <c r="F17" i="85"/>
  <c r="A17" i="85"/>
  <c r="F16" i="85"/>
  <c r="A16" i="85"/>
  <c r="F15" i="85"/>
  <c r="A15" i="85"/>
  <c r="F14" i="85"/>
  <c r="A14" i="85"/>
  <c r="F13" i="85"/>
  <c r="A13" i="85"/>
  <c r="D55" i="84"/>
  <c r="D53" i="84"/>
  <c r="D52" i="84"/>
  <c r="D57" i="84"/>
  <c r="D50" i="84"/>
  <c r="D51" i="84"/>
  <c r="D54" i="84"/>
  <c r="D56" i="84"/>
  <c r="D49" i="84"/>
  <c r="F32" i="84"/>
  <c r="A32" i="84"/>
  <c r="F31" i="84"/>
  <c r="A31" i="84"/>
  <c r="F30" i="84"/>
  <c r="A30" i="84"/>
  <c r="F29" i="84"/>
  <c r="A29" i="84"/>
  <c r="F28" i="84"/>
  <c r="A28" i="84"/>
  <c r="F27" i="84"/>
  <c r="A27" i="84"/>
  <c r="F18" i="84"/>
  <c r="A18" i="84"/>
  <c r="F17" i="84"/>
  <c r="A17" i="84"/>
  <c r="F16" i="84"/>
  <c r="A16" i="84"/>
  <c r="F15" i="84"/>
  <c r="A15" i="84"/>
  <c r="F14" i="84"/>
  <c r="A14" i="84"/>
  <c r="F13" i="84"/>
  <c r="A13" i="84"/>
  <c r="C47" i="83"/>
  <c r="C46" i="83"/>
  <c r="C45" i="83"/>
  <c r="E32" i="83"/>
  <c r="A32" i="83"/>
  <c r="E31" i="83"/>
  <c r="A31" i="83"/>
  <c r="E30" i="83"/>
  <c r="A30" i="83"/>
  <c r="E29" i="83"/>
  <c r="A29" i="83"/>
  <c r="E28" i="83"/>
  <c r="A28" i="83"/>
  <c r="E27" i="83"/>
  <c r="A27" i="83"/>
  <c r="E18" i="83"/>
  <c r="A18" i="83"/>
  <c r="E17" i="83"/>
  <c r="A17" i="83"/>
  <c r="E16" i="83"/>
  <c r="A16" i="83"/>
  <c r="E15" i="83"/>
  <c r="A15" i="83"/>
  <c r="E14" i="83"/>
  <c r="A14" i="83"/>
  <c r="E13" i="83"/>
  <c r="A13" i="83"/>
  <c r="C47" i="82"/>
  <c r="C46" i="82"/>
  <c r="C45" i="82"/>
  <c r="E32" i="82"/>
  <c r="A32" i="82"/>
  <c r="E31" i="82"/>
  <c r="A31" i="82"/>
  <c r="E30" i="82"/>
  <c r="A30" i="82"/>
  <c r="E29" i="82"/>
  <c r="A29" i="82"/>
  <c r="E28" i="82"/>
  <c r="A28" i="82"/>
  <c r="E27" i="82"/>
  <c r="A27" i="82"/>
  <c r="E18" i="82"/>
  <c r="A18" i="82"/>
  <c r="E17" i="82"/>
  <c r="A17" i="82"/>
  <c r="E16" i="82"/>
  <c r="A16" i="82"/>
  <c r="E15" i="82"/>
  <c r="A15" i="82"/>
  <c r="E14" i="82"/>
  <c r="A14" i="82"/>
  <c r="E13" i="82"/>
  <c r="A13" i="82"/>
  <c r="E32" i="81"/>
  <c r="E31" i="81"/>
  <c r="E30" i="81"/>
  <c r="E29" i="81"/>
  <c r="E28" i="81"/>
  <c r="E27" i="81"/>
  <c r="C46" i="81"/>
  <c r="D46" i="81"/>
  <c r="E46" i="81"/>
  <c r="F46" i="81"/>
  <c r="G46" i="81"/>
  <c r="C45" i="81"/>
  <c r="D45" i="81"/>
  <c r="E45" i="81"/>
  <c r="C44" i="81"/>
  <c r="D44" i="81"/>
  <c r="E44" i="81"/>
  <c r="A32" i="81"/>
  <c r="A31" i="81"/>
  <c r="A30" i="81"/>
  <c r="A29" i="81"/>
  <c r="A28" i="81"/>
  <c r="A27" i="81"/>
  <c r="E18" i="81"/>
  <c r="A18" i="81"/>
  <c r="E17" i="81"/>
  <c r="A17" i="81"/>
  <c r="E16" i="81"/>
  <c r="A16" i="81"/>
  <c r="E15" i="81"/>
  <c r="A15" i="81"/>
  <c r="E14" i="81"/>
  <c r="A14" i="81"/>
  <c r="E13" i="81"/>
  <c r="A13" i="81"/>
  <c r="C44" i="80"/>
  <c r="A13" i="80"/>
  <c r="A14" i="80"/>
  <c r="C46" i="80"/>
  <c r="D46" i="80"/>
  <c r="E46" i="80"/>
  <c r="F46" i="80"/>
  <c r="G46" i="80"/>
  <c r="C45" i="80"/>
  <c r="D45" i="80"/>
  <c r="E45" i="80"/>
  <c r="D44" i="80"/>
  <c r="E44" i="80"/>
  <c r="E32" i="80"/>
  <c r="A32" i="80"/>
  <c r="E31" i="80"/>
  <c r="A31" i="80"/>
  <c r="E30" i="80"/>
  <c r="A30" i="80"/>
  <c r="E29" i="80"/>
  <c r="A29" i="80"/>
  <c r="E28" i="80"/>
  <c r="A28" i="80"/>
  <c r="E27" i="80"/>
  <c r="A27" i="80"/>
  <c r="E18" i="80"/>
  <c r="A18" i="80"/>
  <c r="E17" i="80"/>
  <c r="A17" i="80"/>
  <c r="E16" i="80"/>
  <c r="A16" i="80"/>
  <c r="E15" i="80"/>
  <c r="A15" i="80"/>
  <c r="E14" i="80"/>
  <c r="E13" i="80"/>
  <c r="C46" i="79"/>
  <c r="D46" i="79"/>
  <c r="E46" i="79"/>
  <c r="F46" i="79"/>
  <c r="G46" i="79"/>
  <c r="C44" i="79"/>
  <c r="D44" i="79"/>
  <c r="C45" i="79"/>
  <c r="D45" i="79"/>
  <c r="E45" i="79"/>
  <c r="E44" i="79"/>
  <c r="E32" i="79"/>
  <c r="A32" i="79"/>
  <c r="E31" i="79"/>
  <c r="A31" i="79"/>
  <c r="E30" i="79"/>
  <c r="A30" i="79"/>
  <c r="E29" i="79"/>
  <c r="A29" i="79"/>
  <c r="E28" i="79"/>
  <c r="A28" i="79"/>
  <c r="E27" i="79"/>
  <c r="A27" i="79"/>
  <c r="E18" i="79"/>
  <c r="A18" i="79"/>
  <c r="E17" i="79"/>
  <c r="A17" i="79"/>
  <c r="E16" i="79"/>
  <c r="A16" i="79"/>
  <c r="E15" i="79"/>
  <c r="A15" i="79"/>
  <c r="E14" i="79"/>
  <c r="A14" i="79"/>
  <c r="E13" i="79"/>
  <c r="A13" i="79"/>
  <c r="C46" i="78"/>
  <c r="D46" i="78"/>
  <c r="E46" i="78"/>
  <c r="F46" i="78"/>
  <c r="G46" i="78"/>
  <c r="C45" i="78"/>
  <c r="D45" i="78"/>
  <c r="E45" i="78"/>
  <c r="C44" i="78"/>
  <c r="D44" i="78"/>
  <c r="E44" i="78"/>
  <c r="C44" i="77"/>
  <c r="E32" i="78"/>
  <c r="E31" i="78"/>
  <c r="E30" i="78"/>
  <c r="E29" i="78"/>
  <c r="E28" i="78"/>
  <c r="E27" i="78"/>
  <c r="A32" i="78"/>
  <c r="A31" i="78"/>
  <c r="A30" i="78"/>
  <c r="A29" i="78"/>
  <c r="A28" i="78"/>
  <c r="A27" i="78"/>
  <c r="A18" i="78"/>
  <c r="A17" i="78"/>
  <c r="A16" i="78"/>
  <c r="A15" i="78"/>
  <c r="A14" i="78"/>
  <c r="A13" i="78"/>
  <c r="E14" i="78"/>
  <c r="E15" i="78"/>
  <c r="E16" i="78"/>
  <c r="E17" i="78"/>
  <c r="E18" i="78"/>
  <c r="E13" i="78"/>
  <c r="E44" i="77"/>
  <c r="D44" i="77"/>
  <c r="C44" i="75"/>
  <c r="C43" i="75"/>
  <c r="E42" i="75"/>
  <c r="D42" i="75"/>
  <c r="C41" i="74"/>
  <c r="C42" i="75"/>
  <c r="G44" i="75"/>
  <c r="F44" i="75"/>
  <c r="E44" i="75"/>
  <c r="D44" i="75"/>
  <c r="E43" i="75"/>
  <c r="D43" i="75"/>
  <c r="G43" i="74"/>
  <c r="F43" i="74"/>
  <c r="E43" i="74"/>
  <c r="D43" i="74"/>
  <c r="C43" i="74"/>
  <c r="E42" i="74"/>
  <c r="D42" i="74"/>
  <c r="C42" i="74"/>
  <c r="E41" i="74"/>
  <c r="D41" i="74"/>
  <c r="C41" i="73"/>
  <c r="G43" i="73"/>
  <c r="F43" i="73"/>
  <c r="E43" i="73"/>
  <c r="D43" i="73"/>
  <c r="C43" i="73"/>
  <c r="E42" i="73"/>
  <c r="D42" i="73"/>
  <c r="C42" i="73"/>
  <c r="E41" i="73"/>
  <c r="D41" i="73"/>
  <c r="C38" i="63"/>
  <c r="C39" i="63"/>
  <c r="C40" i="63"/>
  <c r="C41" i="63"/>
  <c r="C46" i="63"/>
  <c r="D46" i="63"/>
  <c r="E46" i="63"/>
  <c r="C47" i="63"/>
  <c r="D47" i="63"/>
  <c r="E47" i="63"/>
  <c r="C48" i="63"/>
  <c r="D48" i="63"/>
  <c r="E48" i="63"/>
  <c r="F48" i="63"/>
  <c r="G48" i="63"/>
  <c r="C38" i="64"/>
  <c r="C39" i="64"/>
  <c r="C40" i="64"/>
  <c r="C41" i="64"/>
  <c r="C46" i="64"/>
  <c r="D46" i="64"/>
  <c r="E46" i="64"/>
  <c r="C47" i="64"/>
  <c r="D47" i="64"/>
  <c r="E47" i="64"/>
  <c r="C48" i="64"/>
  <c r="D48" i="64"/>
  <c r="E48" i="64"/>
  <c r="F48" i="64"/>
  <c r="G48" i="64"/>
  <c r="C38" i="65"/>
  <c r="C39" i="65"/>
  <c r="C40" i="65"/>
  <c r="C41" i="65"/>
  <c r="C46" i="65"/>
  <c r="D46" i="65"/>
  <c r="E46" i="65"/>
  <c r="C47" i="65"/>
  <c r="D47" i="65"/>
  <c r="E47" i="65"/>
  <c r="C48" i="65"/>
  <c r="D48" i="65"/>
  <c r="E48" i="65"/>
  <c r="F48" i="65"/>
  <c r="G48" i="65"/>
  <c r="C38" i="66"/>
  <c r="C39" i="66"/>
  <c r="C40" i="66"/>
  <c r="C41" i="66"/>
  <c r="C46" i="66"/>
  <c r="D46" i="66"/>
  <c r="E46" i="66"/>
  <c r="C47" i="66"/>
  <c r="D47" i="66"/>
  <c r="E47" i="66"/>
  <c r="C48" i="66"/>
  <c r="D48" i="66"/>
  <c r="E48" i="66"/>
  <c r="F48" i="66"/>
  <c r="G48" i="66"/>
  <c r="C38" i="67"/>
  <c r="C39" i="67"/>
  <c r="C40" i="67"/>
  <c r="C41" i="67"/>
  <c r="C46" i="67"/>
  <c r="D46" i="67"/>
  <c r="E46" i="67"/>
  <c r="C47" i="67"/>
  <c r="D47" i="67"/>
  <c r="E47" i="67"/>
  <c r="C48" i="67"/>
  <c r="D48" i="67"/>
  <c r="E48" i="67"/>
  <c r="F48" i="67"/>
  <c r="G48" i="67"/>
  <c r="C38" i="68"/>
  <c r="C39" i="68"/>
  <c r="C40" i="68"/>
  <c r="C41" i="68"/>
  <c r="C46" i="68"/>
  <c r="D46" i="68"/>
  <c r="E46" i="68"/>
  <c r="C47" i="68"/>
  <c r="D47" i="68"/>
  <c r="E47" i="68"/>
  <c r="C48" i="68"/>
  <c r="D48" i="68"/>
  <c r="E48" i="68"/>
  <c r="F48" i="68"/>
  <c r="G48" i="68"/>
  <c r="C38" i="69"/>
  <c r="C39" i="69"/>
  <c r="C40" i="69"/>
  <c r="C41" i="69"/>
  <c r="C46" i="69"/>
  <c r="D46" i="69"/>
  <c r="E46" i="69"/>
  <c r="C47" i="69"/>
  <c r="D47" i="69"/>
  <c r="E47" i="69"/>
  <c r="C48" i="69"/>
  <c r="D48" i="69"/>
  <c r="E48" i="69"/>
  <c r="F48" i="69"/>
  <c r="G48" i="69"/>
  <c r="C38" i="70"/>
  <c r="C39" i="70"/>
  <c r="C40" i="70"/>
  <c r="C41" i="70"/>
  <c r="C46" i="70"/>
  <c r="D46" i="70"/>
  <c r="E46" i="70"/>
  <c r="C47" i="70"/>
  <c r="D47" i="70"/>
  <c r="E47" i="70"/>
  <c r="C48" i="70"/>
  <c r="D48" i="70"/>
  <c r="E48" i="70"/>
  <c r="F48" i="70"/>
  <c r="G48" i="70"/>
  <c r="C34" i="71"/>
  <c r="C35" i="71"/>
  <c r="C36" i="71"/>
  <c r="C37" i="71"/>
  <c r="C42" i="71"/>
  <c r="D42" i="71"/>
  <c r="E42" i="71"/>
  <c r="C43" i="71"/>
  <c r="D43" i="71"/>
  <c r="E43" i="71"/>
  <c r="C44" i="71"/>
  <c r="D44" i="71"/>
  <c r="E44" i="71"/>
  <c r="F44" i="71"/>
  <c r="G44" i="71"/>
  <c r="C34" i="72"/>
  <c r="C35" i="72"/>
  <c r="C36" i="72"/>
  <c r="C37" i="72"/>
  <c r="C42" i="72"/>
  <c r="D42" i="72"/>
  <c r="E42" i="72"/>
  <c r="C43" i="72"/>
  <c r="D43" i="72"/>
  <c r="E43" i="72"/>
  <c r="C44" i="72"/>
  <c r="D44" i="72"/>
  <c r="E44" i="72"/>
  <c r="F44" i="72"/>
  <c r="G44" i="72"/>
  <c r="C51" i="60"/>
  <c r="C52" i="61"/>
  <c r="G53" i="62"/>
  <c r="F53" i="62"/>
  <c r="E53" i="62"/>
  <c r="D53" i="62"/>
  <c r="C53" i="62"/>
  <c r="E52" i="62"/>
  <c r="D52" i="62"/>
  <c r="C51" i="62"/>
  <c r="C52" i="62"/>
  <c r="E51" i="62"/>
  <c r="D51" i="62"/>
  <c r="C53" i="61"/>
  <c r="C51" i="61"/>
  <c r="G53" i="61"/>
  <c r="F53" i="61"/>
  <c r="E53" i="61"/>
  <c r="D53" i="61"/>
  <c r="E52" i="61"/>
  <c r="D52" i="61"/>
  <c r="E51" i="61"/>
  <c r="D51" i="61"/>
  <c r="G41" i="58"/>
  <c r="F41" i="58"/>
  <c r="E41" i="58"/>
  <c r="D41" i="58"/>
  <c r="C41" i="58"/>
  <c r="E40" i="58"/>
  <c r="D40" i="58"/>
  <c r="C40" i="58"/>
  <c r="E39" i="58"/>
  <c r="D39" i="58"/>
  <c r="C39" i="58"/>
  <c r="G50" i="47"/>
  <c r="F50" i="47"/>
  <c r="E50" i="47"/>
  <c r="D50" i="47"/>
  <c r="C50" i="47"/>
  <c r="E49" i="47"/>
  <c r="D49" i="47"/>
  <c r="C49" i="47"/>
  <c r="E48" i="47"/>
  <c r="D48" i="47"/>
  <c r="C48" i="47"/>
  <c r="G52" i="46"/>
  <c r="F52" i="46"/>
  <c r="E52" i="46"/>
  <c r="D52" i="46"/>
  <c r="C52" i="46"/>
  <c r="E51" i="46"/>
  <c r="D51" i="46"/>
  <c r="C51" i="46"/>
  <c r="E50" i="46"/>
  <c r="D50" i="46"/>
  <c r="C50" i="46"/>
  <c r="G52" i="44"/>
  <c r="F52" i="44"/>
  <c r="E52" i="44"/>
  <c r="D52" i="44"/>
  <c r="C52" i="44"/>
  <c r="E51" i="44"/>
  <c r="D51" i="44"/>
  <c r="C51" i="44"/>
  <c r="E50" i="44"/>
  <c r="D50" i="44"/>
  <c r="C50" i="44"/>
  <c r="G52" i="41"/>
  <c r="F52" i="41"/>
  <c r="E52" i="41"/>
  <c r="D52" i="41"/>
  <c r="C52" i="41"/>
  <c r="E51" i="41"/>
  <c r="D51" i="41"/>
  <c r="C51" i="41"/>
  <c r="E50" i="41"/>
  <c r="D50" i="41"/>
  <c r="C50" i="41"/>
  <c r="G52" i="42"/>
  <c r="F52" i="42"/>
  <c r="E52" i="42"/>
  <c r="D52" i="42"/>
  <c r="C52" i="42"/>
  <c r="E51" i="42"/>
  <c r="D51" i="42"/>
  <c r="C51" i="42"/>
  <c r="E50" i="42"/>
  <c r="D50" i="42"/>
  <c r="C50" i="42"/>
  <c r="B24" i="42"/>
  <c r="B25" i="42"/>
  <c r="B26" i="42"/>
  <c r="B27" i="42"/>
  <c r="B23" i="42"/>
  <c r="F24" i="42"/>
  <c r="F25" i="42"/>
  <c r="F26" i="42"/>
  <c r="F27" i="42"/>
  <c r="F23" i="42"/>
  <c r="F11" i="42"/>
  <c r="F12" i="42"/>
  <c r="F13" i="42"/>
  <c r="F14" i="42"/>
  <c r="F10" i="42"/>
  <c r="B11" i="42"/>
  <c r="B12" i="42"/>
  <c r="B13" i="42"/>
  <c r="B14" i="42"/>
  <c r="B10" i="42"/>
  <c r="G52" i="59"/>
  <c r="F52" i="59"/>
  <c r="E52" i="59"/>
  <c r="D52" i="59"/>
  <c r="C52" i="59"/>
  <c r="E51" i="59"/>
  <c r="D51" i="59"/>
  <c r="C51" i="59"/>
  <c r="E50" i="59"/>
  <c r="D50" i="59"/>
  <c r="C50" i="59"/>
  <c r="G53" i="60"/>
  <c r="F53" i="60"/>
  <c r="E53" i="60"/>
  <c r="D53" i="60"/>
  <c r="C53" i="60"/>
  <c r="E52" i="60"/>
  <c r="D52" i="60"/>
  <c r="C52" i="60"/>
  <c r="E51" i="60"/>
  <c r="D51" i="60"/>
</calcChain>
</file>

<file path=xl/sharedStrings.xml><?xml version="1.0" encoding="utf-8"?>
<sst xmlns="http://schemas.openxmlformats.org/spreadsheetml/2006/main" count="2724" uniqueCount="202">
  <si>
    <t>Individual Income Tax Parameters</t>
  </si>
  <si>
    <t xml:space="preserve">1944-1945 </t>
  </si>
  <si>
    <t>Taxable Income</t>
  </si>
  <si>
    <t>Rate</t>
  </si>
  <si>
    <t>-</t>
  </si>
  <si>
    <t>1946-1947</t>
  </si>
  <si>
    <t>Married Filing Jointly</t>
  </si>
  <si>
    <t>1948-1949</t>
  </si>
  <si>
    <t>Since 1948 married couples have been allowed to split their income for tax purposes.  Rates shown are for married couples filing joint tax returns.</t>
  </si>
  <si>
    <t>1952-1953</t>
  </si>
  <si>
    <t>1954-1963</t>
  </si>
  <si>
    <t>1964 Act</t>
  </si>
  <si>
    <t>1965-1967</t>
  </si>
  <si>
    <t>and over</t>
  </si>
  <si>
    <t>Notes:</t>
  </si>
  <si>
    <t>1. 1968 Act</t>
  </si>
  <si>
    <t>2. Includes surcharge of 7.5 percent , beginning with the $2,000-3,000 bracket.  A partial surcharge exemption, based on a graduated scale, applied to this and the next higher bracket.  The marginal rates in these brackets therefore varied slightly from those shown above</t>
  </si>
  <si>
    <t>2. Includes surcharge of 10 percent , beginning with the $2,000-3,000 bracket.  A partial surcharge exemption, based on a graduated scale, applied to this and the next higher bracket.  The marginal rates in these brackets therefore varied slightly from those shown above</t>
  </si>
  <si>
    <t>1. 1969 Act</t>
  </si>
  <si>
    <t>2. Includes surcharge of 2.5 percent , beginning with the $2,000-3,000 bracket.  A partial surcharge exemption, based on a graduated scale, applied to this and the next higher bracket.  The marginal rates in these brackets therefore varied slightly from those shown above</t>
  </si>
  <si>
    <t>3.  Does not include minimum tax preference items.</t>
  </si>
  <si>
    <t>2.  Does not include minimum tax preference items.</t>
  </si>
  <si>
    <t>3. Earned income subject to maximum marginal rates of 60 percent in 1971 and 50 percent beginning in 1972.</t>
  </si>
  <si>
    <t>4. Does not allow for 10 percent rebate of 1974 taxes (maximum of $200) or a refundable earned-income credit of 10 percent earned income up to $4,000 (phased down to zero at $8,000) beginning in 1975.</t>
  </si>
  <si>
    <t>1979-1980</t>
  </si>
  <si>
    <t>1. 1978 Act</t>
  </si>
  <si>
    <t>2.  Includes zero-bracket amount</t>
  </si>
  <si>
    <t>3. Does not include add-on minimum tax on preference items or alternative minimum tax.</t>
  </si>
  <si>
    <t>4. Earned income subject to maximum marginal rate of 50 percent.</t>
  </si>
  <si>
    <t>5. Does not allow for the refundable earned-income credit.</t>
  </si>
  <si>
    <t>1. 1981 Act</t>
  </si>
  <si>
    <t>4. Does not allow for the refundable earned-income credit.</t>
  </si>
  <si>
    <t>5. After tax credit of 1.25 percent against regular tax.</t>
  </si>
  <si>
    <t>Tax Year 1987 Individual Income Tax Parameters</t>
  </si>
  <si>
    <t>But not</t>
  </si>
  <si>
    <t>  Over ---</t>
  </si>
  <si>
    <t>     over ---</t>
  </si>
  <si>
    <t>If your filing status is Head of Household</t>
  </si>
  <si>
    <t>Source: Internal Revenue Service, Statistics of Income, Individual Income Tax Returns 1987 (1990).</t>
  </si>
  <si>
    <t>Tax Year 1988 Individual Income Tax Parameters</t>
  </si>
  <si>
    <t>Source: Internal Revenue Service, Statistics of Income, Individual Income Tax Returns 1988 (1991)</t>
  </si>
  <si>
    <t>Tax Year 1989 Individual Income Tax Parameters</t>
  </si>
  <si>
    <t>Source: Internal Revenue Service, Statistics of Income, Individual Income Tax Returns 1989</t>
  </si>
  <si>
    <t>If your filing status is Married filing separately</t>
  </si>
  <si>
    <t>Deductions</t>
  </si>
  <si>
    <t>Standard</t>
  </si>
  <si>
    <t>Blind/Elderly</t>
  </si>
  <si>
    <t>Single</t>
  </si>
  <si>
    <t>Head of Household</t>
  </si>
  <si>
    <t>Filing Threshold</t>
  </si>
  <si>
    <t>Number of Blind / Elderly Exemptions</t>
  </si>
  <si>
    <t>Marginal Rate</t>
  </si>
  <si>
    <t>Personal exemption</t>
  </si>
  <si>
    <t>If your filing status is Married filing jointly</t>
  </si>
  <si>
    <t>If your filing status is Single</t>
  </si>
  <si>
    <t>Source: James Young, "Inflation Adjustments Affecting Individual Taxpayers in 2007,"</t>
  </si>
  <si>
    <t>Tax Notes magazine, October 9, 2006.</t>
  </si>
  <si>
    <t>Married filing jointly</t>
  </si>
  <si>
    <t>2003 Individual Income Tax Rates, Standard Deductions,</t>
  </si>
  <si>
    <t>Personal Exemptions, and Filing Thresholds</t>
  </si>
  <si>
    <t>2004 Individual Income Tax Rates, Standard Deductions,</t>
  </si>
  <si>
    <t>2005 Individual Income Tax Rates, Standard Deductions,</t>
  </si>
  <si>
    <t>2006 Individual Income Tax Rates, Standard Deductions,</t>
  </si>
  <si>
    <t>2007 Individual Income Tax Rates, Standard Deductions,</t>
  </si>
  <si>
    <t>2002 Individual Income Tax Rates, Standard Deductions,</t>
  </si>
  <si>
    <t>Source: Instructions for Form 1040: Internal Revenue Service, downloaded</t>
  </si>
  <si>
    <t>2001 Individual Income Tax Rates, Standard Deductions,</t>
  </si>
  <si>
    <t>2000 Individual Income Tax Rates, Standard Deductions,</t>
  </si>
  <si>
    <t>1999 Individual Income Tax Rates, Standard Deductions,</t>
  </si>
  <si>
    <t>1998 Individual Income Tax Rates, Standard Deductions,</t>
  </si>
  <si>
    <t>1997 Individual Income Tax Rates, Standard Deductions,</t>
  </si>
  <si>
    <t>1996 Individual Income Tax Rates, Standard Deductions,</t>
  </si>
  <si>
    <t>1995 Individual Income Tax Rates, Standard Deductions,</t>
  </si>
  <si>
    <t>Married filing separately</t>
  </si>
  <si>
    <t>1994 Individual Income Tax Rates, Standard Deductions,</t>
  </si>
  <si>
    <t>1993 Individual Income Tax Rates, Standard Deductions,</t>
  </si>
  <si>
    <t>1992 Individual Income Tax Rates, Standard Deductions,</t>
  </si>
  <si>
    <t>1991 Individual Income Tax Rates, Standard Deductions,</t>
  </si>
  <si>
    <t>1990 Individual Income Tax Rates, Standard Deductions,</t>
  </si>
  <si>
    <t>October 17, 2006 from http://www.irs.gov/pub/irs-prior/i1040--1990.pdf</t>
  </si>
  <si>
    <t>Greater of $500 or individuals earned income</t>
  </si>
  <si>
    <t>2008 Individual Income Tax Rates, Standard Deductions,</t>
  </si>
  <si>
    <t>from http://www.irs.gov/pub/irs-drop/rp-07-66.pdf</t>
  </si>
  <si>
    <t xml:space="preserve">Source: Internal Revenue Service, Revenue Procedure 2007-66, downloaded November 1, 2007 </t>
  </si>
  <si>
    <t>2009 Individual Income Tax Rates, Standard Deductions,</t>
  </si>
  <si>
    <t>Threshold for Refundable Child Tax Credit</t>
  </si>
  <si>
    <t>Personal Exemption</t>
  </si>
  <si>
    <t>Standard Deduction</t>
  </si>
  <si>
    <t>Phaseout of Itemized Deduction</t>
  </si>
  <si>
    <t>All others</t>
  </si>
  <si>
    <t>Greater of $950 or sum of $300 and individual's earned income</t>
  </si>
  <si>
    <t>Phaseout of Personal Exemption</t>
  </si>
  <si>
    <t>Beginning of Phaseout</t>
  </si>
  <si>
    <t>Maximum Phaseout</t>
  </si>
  <si>
    <t>AGI</t>
  </si>
  <si>
    <t>Greater of $900 or sum of $300 and individual's earned income</t>
  </si>
  <si>
    <t>Greater of $850 or sum of $300 and individual's earned income</t>
  </si>
  <si>
    <t>Greater of $800 or sum of $250 and individual's earned income</t>
  </si>
  <si>
    <t>Source: Instructions for Form 1040, Internal Revenue Service</t>
  </si>
  <si>
    <t>Greater of $750 or sum of $250 and individual's earned income</t>
  </si>
  <si>
    <t xml:space="preserve">Note: See http://www.taxpolicycenter.org/taxfacts/displayafact.cfm?DocID=539 for AMT parameters and </t>
  </si>
  <si>
    <t>http://www.taxpolicycenter.org/taxfacts/displayafact.cfm?DocID=580 for child-related tax credit details.</t>
  </si>
  <si>
    <t>http://www.taxpolicycenter.org/taxfacts/displayafact.cfm?Docid=580 for child-related tax credit details.</t>
  </si>
  <si>
    <t xml:space="preserve">Source: Internal Revenue Service, Revenue Procedure 2008-66, downloaded November 3, 2008 from </t>
  </si>
  <si>
    <t>http://www.irs.gov/pub/irs-drop/rp-08-66.pdf; H.R. 1, American Recovery and Reinvestment Act of 2009.</t>
  </si>
  <si>
    <t>Greater of $700 or sum of $250 and individual's earned income</t>
  </si>
  <si>
    <t>Note: See http://www.taxpolicycenter.org/taxfacts/displayafact.cfm?DocID=539 for AMT parameters.</t>
  </si>
  <si>
    <t>Greater of $650 or individual's earned income</t>
  </si>
  <si>
    <t>Greater of $600 or individual's earned income</t>
  </si>
  <si>
    <t>Greater of $550 or individual's earned income</t>
  </si>
  <si>
    <t>2010 Individual Income Tax Rates, Standard Deductions,</t>
  </si>
  <si>
    <t xml:space="preserve">Source: Internal Revenue Service, Revenue Procedure 2009-50, downloaded October 21, 2009 from </t>
  </si>
  <si>
    <t>http://www.irs.gov/pub/irs-drop/rp-09-50.pdf.</t>
  </si>
  <si>
    <t>2011 Individual Income Tax Rates, Standard Deductions,</t>
  </si>
  <si>
    <t xml:space="preserve">Source: Internal Revenue Service, Revenue Procedure 2011-12, downloaded January 14, 2011 from </t>
  </si>
  <si>
    <t>http://www.irs.gov/pub/irs-drop/rp-11-12.pdf.</t>
  </si>
  <si>
    <t>2012 Individual Income Tax Rates, Standard Deductions,</t>
  </si>
  <si>
    <t xml:space="preserve">Source: Internal Revenue Service, Revenue Procedure 2011-52, downloaded January 10, 2012 from </t>
  </si>
  <si>
    <t>http://www.irs.gov/pub/irs-drop/rp-11-52.pdf</t>
  </si>
  <si>
    <t>1977-1978</t>
  </si>
  <si>
    <t>Source: Instructions for Form 1040, Internal Revenue Service, available for download at;                                  1977: http://www.irs.gov/pub/irs-prior/i1040--1977.pdf; 1978: http://www.irs.gov/pub/irs-prior/i1040--1978.pdf</t>
  </si>
  <si>
    <t>1971-1976</t>
  </si>
  <si>
    <t>2013 Individual Income Tax Rates, Standard Deductions,</t>
  </si>
  <si>
    <t>Standard Deduction for Dependents</t>
  </si>
  <si>
    <t>Greater of $1000 or sum of $350 and individual's earned income</t>
  </si>
  <si>
    <t>http://www.irs.gov/irb/2013-05_IRB/ar06.html</t>
  </si>
  <si>
    <t xml:space="preserve">Source: Internal Revenue Service, Revenue Procedure 2013-15, downloaded January 30, 2013 from </t>
  </si>
  <si>
    <t>2014 Individual Income Tax Rates, Standard Deductions,</t>
  </si>
  <si>
    <t>http://www.irs.gov/pub/irs-drop/rp-13-35.pdf</t>
  </si>
  <si>
    <t xml:space="preserve">Source: Internal Revenue Service, Revenue Procedure 2013-35, downloaded February 7, 2014 from </t>
  </si>
  <si>
    <t>Source: Bloomberg BNA 2015 Projected Tax Rates, downloaded September 18, 2014 from</t>
  </si>
  <si>
    <t>http://bnainfo.bna.com/pdf2014/11507_2015_Projected_Tax_Rates.pdf</t>
  </si>
  <si>
    <t>2015 Individual Income Tax Rates, Standard Deductions,</t>
  </si>
  <si>
    <t>2016 Individual Income Tax Rates, Standard Deductions,</t>
  </si>
  <si>
    <t>Source: Tax Foundation, downloaded October 15, 2015 from:</t>
  </si>
  <si>
    <t>http://taxfoundation.org/article/2016-tax-brackets</t>
  </si>
  <si>
    <t>Source: IRS Revenue Procerdure, accessed on December 16th, 2016</t>
  </si>
  <si>
    <t>https://www.irs.gov/pub/irs-drop/rp-16-55.pdf</t>
  </si>
  <si>
    <t>2017 Individual Income Tax Rates, Standard Deductions,</t>
  </si>
  <si>
    <t>2018 Individual Income Tax Rates, Standard Deductions,</t>
  </si>
  <si>
    <t>Threshold</t>
  </si>
  <si>
    <t>All households</t>
  </si>
  <si>
    <t>Source: Tax Cuts and Jobs Act</t>
  </si>
  <si>
    <t>http://docs.house.gov/billsthisweek/20171218/CRPT-115HRPT-466.pdf</t>
  </si>
  <si>
    <t>2019 Individual Income Tax Rates, Standard Deductions,</t>
  </si>
  <si>
    <t>Source: IRS Revenue Procedure 18-57, accessed August 5, 2019</t>
  </si>
  <si>
    <t>https://www.irs.gov/pub/irs-drop/rp-18-57.pdf</t>
  </si>
  <si>
    <r>
      <t xml:space="preserve">Source: Joseph Pechman, </t>
    </r>
    <r>
      <rPr>
        <u/>
        <sz val="9"/>
        <rFont val="Avenir LT Pro 65 Medium"/>
        <family val="2"/>
      </rPr>
      <t>Federal Tax Policy</t>
    </r>
    <r>
      <rPr>
        <sz val="9"/>
        <rFont val="Avenir LT Pro 65 Medium"/>
        <family val="2"/>
      </rPr>
      <t>, Washington, DC: Brookings Institution, 1987.</t>
    </r>
  </si>
  <si>
    <r>
      <t>and over</t>
    </r>
    <r>
      <rPr>
        <vertAlign val="superscript"/>
        <sz val="9"/>
        <rFont val="Avenir LT Pro 65 Medium"/>
        <family val="2"/>
      </rPr>
      <t>a</t>
    </r>
  </si>
  <si>
    <r>
      <t xml:space="preserve">a </t>
    </r>
    <r>
      <rPr>
        <sz val="9"/>
        <rFont val="Avenir LT Pro 65 Medium"/>
        <family val="2"/>
      </rPr>
      <t>Subject to the following maximum effective rate limitations: 90.0 percent for 1944-1945</t>
    </r>
  </si>
  <si>
    <r>
      <t>b</t>
    </r>
    <r>
      <rPr>
        <sz val="9"/>
        <rFont val="Avenir LT Pro 65 Medium"/>
        <family val="2"/>
      </rPr>
      <t xml:space="preserve"> 1944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</si>
  <si>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limitations: 85.5 percent for 1946-47.</t>
    </r>
  </si>
  <si>
    <r>
      <t>b</t>
    </r>
    <r>
      <rPr>
        <sz val="9"/>
        <rFont val="Avenir LT Pro 65 Medium"/>
        <family val="2"/>
      </rPr>
      <t xml:space="preserve"> 1945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</si>
  <si>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77%</t>
    </r>
  </si>
  <si>
    <r>
      <t>b</t>
    </r>
    <r>
      <rPr>
        <sz val="9"/>
        <rFont val="Avenir LT Pro 65 Medium"/>
        <family val="2"/>
      </rPr>
      <t xml:space="preserve"> 1948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</si>
  <si>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87%.</t>
    </r>
  </si>
  <si>
    <r>
      <t>b</t>
    </r>
    <r>
      <rPr>
        <sz val="9"/>
        <rFont val="Avenir LT Pro 65 Medium"/>
        <family val="2"/>
      </rPr>
      <t xml:space="preserve"> 1950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</si>
  <si>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87.2%.</t>
    </r>
  </si>
  <si>
    <r>
      <t>b</t>
    </r>
    <r>
      <rPr>
        <sz val="9"/>
        <rFont val="Avenir LT Pro 65 Medium"/>
        <family val="2"/>
      </rPr>
      <t xml:space="preserve"> 1951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</si>
  <si>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88%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</si>
  <si>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87%</t>
    </r>
  </si>
  <si>
    <r>
      <t xml:space="preserve">If your filing status is </t>
    </r>
    <r>
      <rPr>
        <b/>
        <sz val="10"/>
        <rFont val="Avenir LT Pro 65 Medium"/>
        <family val="2"/>
      </rPr>
      <t>Single</t>
    </r>
  </si>
  <si>
    <r>
      <t xml:space="preserve">If your filing status is </t>
    </r>
    <r>
      <rPr>
        <b/>
        <sz val="10"/>
        <rFont val="Avenir LT Pro 65 Medium"/>
        <family val="2"/>
      </rPr>
      <t>Married filing jointly</t>
    </r>
  </si>
  <si>
    <r>
      <t xml:space="preserve">If your filing status is </t>
    </r>
    <r>
      <rPr>
        <b/>
        <sz val="10"/>
        <rFont val="Avenir LT Pro 65 Medium"/>
        <family val="2"/>
      </rPr>
      <t>Married filing separately</t>
    </r>
  </si>
  <si>
    <t>2020 Individual Income Tax Rates, Standard Deductions,</t>
  </si>
  <si>
    <t>https://www.irs.gov/pub/irs-drop/rp-19-44.pdf</t>
  </si>
  <si>
    <t>Amount</t>
  </si>
  <si>
    <t>Gross Income</t>
  </si>
  <si>
    <t>under 65</t>
  </si>
  <si>
    <t>65 or older</t>
  </si>
  <si>
    <t>under 65 (both spouses)</t>
  </si>
  <si>
    <t>65 or older (both spouses)</t>
  </si>
  <si>
    <t>65 or older (one spouse)</t>
  </si>
  <si>
    <t>any age</t>
  </si>
  <si>
    <t>Standard Amount</t>
  </si>
  <si>
    <t>Blind or age 65 or older</t>
  </si>
  <si>
    <t>Additional Amount</t>
  </si>
  <si>
    <t>If your filing status is Married Filing Jointly or Qualifying Widow(er)</t>
  </si>
  <si>
    <t>If your filing status is Married Filing Separately</t>
  </si>
  <si>
    <t>Married Filing Jointly or Qualifying Widow(er)</t>
  </si>
  <si>
    <t>Age</t>
  </si>
  <si>
    <t>Earned Income</t>
  </si>
  <si>
    <r>
      <rPr>
        <b/>
        <sz val="9"/>
        <rFont val="Avenir LT Pro 65 Medium"/>
        <family val="2"/>
      </rPr>
      <t>Source</t>
    </r>
    <r>
      <rPr>
        <sz val="9"/>
        <rFont val="Avenir LT Pro 65 Medium"/>
        <family val="2"/>
      </rPr>
      <t>: IRS Revenue Procedure 19-44, accessed March 20, 2020.</t>
    </r>
  </si>
  <si>
    <t>Married Filing Separately</t>
  </si>
  <si>
    <t>Qualifying Widow(er)</t>
  </si>
  <si>
    <t>Click on Excel link above for all other years' tables.</t>
  </si>
  <si>
    <t>All filers</t>
  </si>
  <si>
    <t>Filing Status</t>
  </si>
  <si>
    <t>Single or Head of Household</t>
  </si>
  <si>
    <t>Others</t>
  </si>
  <si>
    <t>https://www.irs.gov/pub/irs-drop/rp-20-45.pdf</t>
  </si>
  <si>
    <r>
      <rPr>
        <b/>
        <sz val="9"/>
        <rFont val="Arial"/>
        <family val="2"/>
        <scheme val="major"/>
      </rPr>
      <t>Source</t>
    </r>
    <r>
      <rPr>
        <sz val="9"/>
        <rFont val="Arial"/>
        <family val="2"/>
        <scheme val="major"/>
      </rPr>
      <t>: IRS Revenue Procedure 20-45, accessed January 25, 2022.</t>
    </r>
  </si>
  <si>
    <t>https://www.irs.gov/pub/irs-drop/rp-21-45.pdf</t>
  </si>
  <si>
    <r>
      <rPr>
        <b/>
        <sz val="9"/>
        <rFont val="Arial"/>
        <family val="2"/>
        <scheme val="major"/>
      </rPr>
      <t>Source</t>
    </r>
    <r>
      <rPr>
        <sz val="9"/>
        <rFont val="Arial"/>
        <family val="2"/>
        <scheme val="major"/>
      </rPr>
      <t>: IRS Revenue Procedure 21-45, accessed January 25, 2022.</t>
    </r>
  </si>
  <si>
    <t>Tax Year 2022 Individual Income Tax Rates, Standard Deductions,</t>
  </si>
  <si>
    <t>Tax Year 2021 Individual Income Tax Rates, Standard Deductions,</t>
  </si>
  <si>
    <t>https://www.irs.gov/pub/irs-drop/rp-22-38.pdf</t>
  </si>
  <si>
    <r>
      <rPr>
        <b/>
        <sz val="9"/>
        <rFont val="Arial"/>
        <family val="2"/>
        <scheme val="major"/>
      </rPr>
      <t>Source</t>
    </r>
    <r>
      <rPr>
        <sz val="9"/>
        <rFont val="Arial"/>
        <family val="2"/>
        <scheme val="major"/>
      </rPr>
      <t>: IRS Revenue Procedure 22-38, accessed January 24, 2024.</t>
    </r>
  </si>
  <si>
    <r>
      <rPr>
        <b/>
        <sz val="9"/>
        <rFont val="Arial"/>
        <family val="2"/>
        <scheme val="major"/>
      </rPr>
      <t>Source</t>
    </r>
    <r>
      <rPr>
        <sz val="9"/>
        <rFont val="Arial"/>
        <family val="2"/>
        <scheme val="major"/>
      </rPr>
      <t>: IRS Revenue Procedure 23-34, accessed January 24, 2024.</t>
    </r>
  </si>
  <si>
    <t>https://www.irs.gov/irb/2023-48_IRB#REV-PROC-2023-34</t>
  </si>
  <si>
    <t>Tax Year 2024 [Typically Filed in 2025] Individual Income Tax Rates, Standard Deductions,</t>
  </si>
  <si>
    <t>Tax Year 2023 [Typically Filed in 2024] Individual Income Tax Rates, Standard Deductions,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</si>
</sst>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&quot;$&quot;#,##0"/>
    <numFmt numFmtId="168" formatCode="[$-409]d\-mmm\-yy;@"/>
  </numFmts>
  <fonts count="23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9"/>
      <name val="Avenir LT Pro 65 Medium"/>
      <family val="2"/>
    </font>
    <font>
      <sz val="9"/>
      <name val="Avenir LT Pro 65 Medium"/>
      <family val="2"/>
    </font>
    <font>
      <sz val="10"/>
      <name val="Avenir LT Pro 65 Medium"/>
      <family val="2"/>
    </font>
    <font>
      <i/>
      <sz val="9"/>
      <name val="Avenir LT Pro 65 Medium"/>
      <family val="2"/>
    </font>
    <font>
      <u/>
      <sz val="10"/>
      <color indexed="12"/>
      <name val="Avenir LT Pro 65 Medium"/>
      <family val="2"/>
    </font>
    <font>
      <b/>
      <sz val="10"/>
      <name val="Avenir LT Pro 65 Medium"/>
      <family val="2"/>
    </font>
    <font>
      <u/>
      <sz val="9"/>
      <name val="Avenir LT Pro 65 Medium"/>
      <family val="2"/>
    </font>
    <font>
      <vertAlign val="superscript"/>
      <sz val="9"/>
      <name val="Avenir LT Pro 65 Medium"/>
      <family val="2"/>
    </font>
    <font>
      <u/>
      <sz val="9"/>
      <color indexed="12"/>
      <name val="Avenir LT Pro 65 Medium"/>
      <family val="2"/>
    </font>
    <font>
      <b/>
      <sz val="11"/>
      <name val="Avenir LT Pro 65 Medium"/>
      <family val="2"/>
    </font>
    <font>
      <b/>
      <sz val="8"/>
      <name val="Avenir LT Pro 65 Medium"/>
      <family val="2"/>
    </font>
    <font>
      <sz val="8"/>
      <name val="Avenir LT Pro 65 Medium"/>
      <family val="2"/>
    </font>
    <font>
      <sz val="9"/>
      <name val="Arial"/>
      <family val="2"/>
      <scheme val="major"/>
    </font>
    <font>
      <b/>
      <sz val="9"/>
      <name val="Arial"/>
      <family val="2"/>
      <scheme val="major"/>
    </font>
    <font>
      <b/>
      <sz val="11"/>
      <name val="Arial"/>
      <family val="2"/>
      <scheme val="major"/>
    </font>
    <font>
      <i/>
      <sz val="9"/>
      <name val="Arial"/>
      <family val="2"/>
      <scheme val="major"/>
    </font>
    <font>
      <u/>
      <sz val="9"/>
      <color indexed="12"/>
      <name val="Arial"/>
      <family val="2"/>
      <scheme val="major"/>
    </font>
    <font>
      <u/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17">
    <xf numFmtId="0" fontId="0" fillId="0" borderId="0" xfId="0"/>
    <xf numFmtId="168" fontId="5" fillId="0" borderId="0" xfId="3" applyNumberFormat="1" applyFont="1" applyFill="1" applyAlignment="1">
      <alignment horizontal="left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6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center"/>
    </xf>
    <xf numFmtId="6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9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/>
    <xf numFmtId="0" fontId="5" fillId="0" borderId="0" xfId="0" applyFont="1" applyBorder="1" applyAlignment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6" fontId="6" fillId="0" borderId="0" xfId="0" applyNumberFormat="1" applyFont="1" applyBorder="1" applyAlignment="1">
      <alignment horizontal="right" wrapText="1"/>
    </xf>
    <xf numFmtId="167" fontId="6" fillId="0" borderId="0" xfId="1" applyNumberFormat="1" applyFont="1" applyBorder="1" applyAlignment="1">
      <alignment wrapText="1"/>
    </xf>
    <xf numFmtId="0" fontId="5" fillId="0" borderId="5" xfId="0" applyFont="1" applyBorder="1"/>
    <xf numFmtId="0" fontId="6" fillId="0" borderId="5" xfId="0" applyFont="1" applyBorder="1"/>
    <xf numFmtId="6" fontId="6" fillId="0" borderId="5" xfId="0" applyNumberFormat="1" applyFont="1" applyBorder="1"/>
    <xf numFmtId="6" fontId="6" fillId="0" borderId="3" xfId="0" applyNumberFormat="1" applyFont="1" applyBorder="1" applyAlignment="1">
      <alignment horizontal="right" wrapText="1"/>
    </xf>
    <xf numFmtId="6" fontId="6" fillId="0" borderId="0" xfId="0" applyNumberFormat="1" applyFont="1" applyFill="1"/>
    <xf numFmtId="6" fontId="6" fillId="0" borderId="0" xfId="0" applyNumberFormat="1" applyFont="1"/>
    <xf numFmtId="0" fontId="5" fillId="0" borderId="4" xfId="0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0" xfId="0" applyFont="1" applyBorder="1"/>
    <xf numFmtId="3" fontId="6" fillId="0" borderId="0" xfId="0" applyNumberFormat="1" applyFont="1"/>
    <xf numFmtId="3" fontId="6" fillId="0" borderId="3" xfId="0" applyNumberFormat="1" applyFont="1" applyBorder="1"/>
    <xf numFmtId="0" fontId="6" fillId="0" borderId="0" xfId="0" applyFont="1" applyFill="1" applyBorder="1"/>
    <xf numFmtId="3" fontId="6" fillId="0" borderId="0" xfId="0" applyNumberFormat="1" applyFont="1" applyBorder="1"/>
    <xf numFmtId="0" fontId="9" fillId="0" borderId="0" xfId="2" applyFont="1" applyAlignment="1" applyProtection="1"/>
    <xf numFmtId="164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4" xfId="0" applyFont="1" applyBorder="1"/>
    <xf numFmtId="0" fontId="6" fillId="0" borderId="3" xfId="0" applyFont="1" applyBorder="1" applyAlignment="1">
      <alignment horizontal="centerContinuous"/>
    </xf>
    <xf numFmtId="0" fontId="6" fillId="0" borderId="6" xfId="0" applyFont="1" applyBorder="1"/>
    <xf numFmtId="0" fontId="6" fillId="0" borderId="6" xfId="0" applyFont="1" applyBorder="1" applyAlignment="1"/>
    <xf numFmtId="0" fontId="6" fillId="0" borderId="3" xfId="0" applyFont="1" applyFill="1" applyBorder="1"/>
    <xf numFmtId="164" fontId="6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6" fontId="6" fillId="0" borderId="4" xfId="0" applyNumberFormat="1" applyFont="1" applyBorder="1" applyAlignment="1">
      <alignment horizontal="right" wrapText="1"/>
    </xf>
    <xf numFmtId="6" fontId="6" fillId="0" borderId="2" xfId="0" applyNumberFormat="1" applyFont="1" applyBorder="1" applyAlignment="1">
      <alignment horizontal="right" wrapText="1"/>
    </xf>
    <xf numFmtId="6" fontId="6" fillId="0" borderId="3" xfId="0" applyNumberFormat="1" applyFont="1" applyBorder="1" applyAlignment="1">
      <alignment horizontal="left" wrapText="1"/>
    </xf>
    <xf numFmtId="0" fontId="5" fillId="0" borderId="2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Border="1" applyAlignment="1">
      <alignment horizontal="left" indent="1"/>
    </xf>
    <xf numFmtId="0" fontId="6" fillId="0" borderId="4" xfId="0" applyFont="1" applyBorder="1" applyAlignment="1"/>
    <xf numFmtId="0" fontId="10" fillId="0" borderId="0" xfId="0" applyFont="1" applyAlignment="1">
      <alignment horizontal="centerContinuous" vertical="center"/>
    </xf>
    <xf numFmtId="0" fontId="6" fillId="0" borderId="4" xfId="0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9" fontId="6" fillId="0" borderId="0" xfId="0" applyNumberFormat="1" applyFont="1"/>
    <xf numFmtId="0" fontId="6" fillId="0" borderId="3" xfId="0" applyFont="1" applyBorder="1" applyAlignment="1"/>
    <xf numFmtId="165" fontId="6" fillId="0" borderId="3" xfId="0" applyNumberFormat="1" applyFont="1" applyBorder="1" applyAlignment="1">
      <alignment horizontal="center"/>
    </xf>
    <xf numFmtId="6" fontId="6" fillId="0" borderId="0" xfId="0" applyNumberFormat="1" applyFont="1" applyBorder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168" fontId="5" fillId="0" borderId="0" xfId="3" applyNumberFormat="1" applyFont="1" applyAlignment="1">
      <alignment horizontal="left"/>
    </xf>
    <xf numFmtId="6" fontId="5" fillId="0" borderId="0" xfId="0" applyNumberFormat="1" applyFont="1"/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horizontal="centerContinuous"/>
    </xf>
    <xf numFmtId="0" fontId="12" fillId="0" borderId="0" xfId="0" applyFont="1"/>
    <xf numFmtId="10" fontId="6" fillId="0" borderId="3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164" fontId="6" fillId="0" borderId="0" xfId="0" applyNumberFormat="1" applyFont="1"/>
    <xf numFmtId="10" fontId="6" fillId="0" borderId="0" xfId="0" applyNumberFormat="1" applyFont="1"/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6" fontId="5" fillId="0" borderId="0" xfId="0" applyNumberFormat="1" applyFont="1" applyAlignment="1">
      <alignment horizontal="left"/>
    </xf>
    <xf numFmtId="6" fontId="7" fillId="0" borderId="0" xfId="0" applyNumberFormat="1" applyFont="1"/>
    <xf numFmtId="0" fontId="10" fillId="0" borderId="0" xfId="0" applyFont="1" applyAlignment="1"/>
    <xf numFmtId="0" fontId="10" fillId="0" borderId="4" xfId="0" applyFont="1" applyBorder="1" applyAlignment="1"/>
    <xf numFmtId="0" fontId="7" fillId="0" borderId="4" xfId="0" applyFont="1" applyBorder="1"/>
    <xf numFmtId="0" fontId="7" fillId="0" borderId="3" xfId="0" applyFont="1" applyBorder="1" applyAlignment="1">
      <alignment horizontal="centerContinuous"/>
    </xf>
    <xf numFmtId="0" fontId="7" fillId="0" borderId="6" xfId="0" applyFont="1" applyBorder="1" applyAlignment="1"/>
    <xf numFmtId="3" fontId="7" fillId="0" borderId="0" xfId="0" applyNumberFormat="1" applyFont="1"/>
    <xf numFmtId="0" fontId="7" fillId="0" borderId="3" xfId="0" applyFont="1" applyFill="1" applyBorder="1"/>
    <xf numFmtId="3" fontId="7" fillId="0" borderId="3" xfId="0" applyNumberFormat="1" applyFont="1" applyBorder="1"/>
    <xf numFmtId="0" fontId="7" fillId="0" borderId="0" xfId="0" applyFont="1" applyBorder="1" applyAlignment="1">
      <alignment horizontal="left" indent="1"/>
    </xf>
    <xf numFmtId="3" fontId="7" fillId="0" borderId="0" xfId="0" applyNumberFormat="1" applyFont="1" applyBorder="1"/>
    <xf numFmtId="0" fontId="7" fillId="0" borderId="0" xfId="0" applyFont="1" applyFill="1" applyBorder="1" applyAlignment="1"/>
    <xf numFmtId="6" fontId="6" fillId="0" borderId="0" xfId="0" applyNumberFormat="1" applyFont="1" applyAlignment="1"/>
    <xf numFmtId="0" fontId="13" fillId="0" borderId="0" xfId="2" applyFont="1" applyAlignment="1" applyProtection="1"/>
    <xf numFmtId="167" fontId="6" fillId="0" borderId="0" xfId="1" applyNumberFormat="1" applyFont="1"/>
    <xf numFmtId="167" fontId="6" fillId="0" borderId="3" xfId="1" applyNumberFormat="1" applyFont="1" applyBorder="1"/>
    <xf numFmtId="167" fontId="6" fillId="0" borderId="0" xfId="1" applyNumberFormat="1" applyFont="1" applyBorder="1"/>
    <xf numFmtId="6" fontId="6" fillId="0" borderId="0" xfId="0" applyNumberFormat="1" applyFont="1" applyBorder="1" applyAlignment="1">
      <alignment horizontal="right" vertical="center" wrapText="1"/>
    </xf>
    <xf numFmtId="167" fontId="6" fillId="0" borderId="0" xfId="1" applyNumberFormat="1" applyFont="1" applyAlignment="1">
      <alignment horizontal="right"/>
    </xf>
    <xf numFmtId="167" fontId="6" fillId="0" borderId="0" xfId="1" applyNumberFormat="1" applyFont="1" applyBorder="1" applyAlignment="1">
      <alignment horizontal="right"/>
    </xf>
    <xf numFmtId="167" fontId="6" fillId="0" borderId="3" xfId="1" applyNumberFormat="1" applyFont="1" applyBorder="1" applyAlignment="1">
      <alignment horizontal="right"/>
    </xf>
    <xf numFmtId="6" fontId="6" fillId="0" borderId="3" xfId="0" applyNumberFormat="1" applyFont="1" applyBorder="1"/>
    <xf numFmtId="9" fontId="6" fillId="0" borderId="0" xfId="0" applyNumberFormat="1" applyFont="1" applyBorder="1" applyAlignment="1">
      <alignment horizontal="right"/>
    </xf>
    <xf numFmtId="9" fontId="6" fillId="0" borderId="3" xfId="0" applyNumberFormat="1" applyFont="1" applyBorder="1" applyAlignment="1">
      <alignment horizontal="right"/>
    </xf>
    <xf numFmtId="168" fontId="15" fillId="0" borderId="0" xfId="3" applyNumberFormat="1" applyFont="1" applyFill="1" applyAlignment="1">
      <alignment horizontal="left"/>
    </xf>
    <xf numFmtId="0" fontId="6" fillId="0" borderId="0" xfId="0" applyFont="1" applyBorder="1" applyAlignment="1">
      <alignment horizontal="right" wrapText="1"/>
    </xf>
    <xf numFmtId="168" fontId="6" fillId="0" borderId="0" xfId="3" applyNumberFormat="1" applyFont="1" applyFill="1" applyAlignment="1">
      <alignment horizontal="left"/>
    </xf>
    <xf numFmtId="168" fontId="16" fillId="0" borderId="0" xfId="3" applyNumberFormat="1" applyFont="1" applyFill="1" applyAlignment="1">
      <alignment horizontal="left" vertical="center"/>
    </xf>
    <xf numFmtId="0" fontId="7" fillId="0" borderId="0" xfId="0" applyFont="1" applyFill="1"/>
    <xf numFmtId="6" fontId="6" fillId="0" borderId="0" xfId="0" applyNumberFormat="1" applyFont="1" applyBorder="1"/>
    <xf numFmtId="0" fontId="17" fillId="0" borderId="0" xfId="0" applyFont="1" applyFill="1"/>
    <xf numFmtId="0" fontId="17" fillId="0" borderId="0" xfId="0" applyFont="1"/>
    <xf numFmtId="168" fontId="18" fillId="0" borderId="0" xfId="3" applyNumberFormat="1" applyFont="1" applyFill="1" applyAlignment="1">
      <alignment horizontal="left"/>
    </xf>
    <xf numFmtId="168" fontId="17" fillId="0" borderId="0" xfId="3" applyNumberFormat="1" applyFont="1" applyFill="1" applyAlignment="1">
      <alignment horizontal="left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"/>
    </xf>
    <xf numFmtId="0" fontId="17" fillId="0" borderId="0" xfId="0" applyFont="1" applyBorder="1" applyAlignment="1"/>
    <xf numFmtId="0" fontId="17" fillId="0" borderId="2" xfId="0" applyFont="1" applyBorder="1" applyAlignment="1"/>
    <xf numFmtId="0" fontId="17" fillId="0" borderId="0" xfId="0" applyFont="1" applyBorder="1"/>
    <xf numFmtId="0" fontId="17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6" fontId="17" fillId="0" borderId="0" xfId="0" applyNumberFormat="1" applyFont="1" applyBorder="1" applyAlignment="1">
      <alignment horizontal="right"/>
    </xf>
    <xf numFmtId="9" fontId="17" fillId="0" borderId="0" xfId="0" applyNumberFormat="1" applyFont="1" applyBorder="1" applyAlignment="1">
      <alignment horizontal="right"/>
    </xf>
    <xf numFmtId="6" fontId="17" fillId="0" borderId="3" xfId="0" applyNumberFormat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9" fontId="17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0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9" fontId="17" fillId="0" borderId="0" xfId="0" applyNumberFormat="1" applyFont="1" applyBorder="1" applyAlignment="1">
      <alignment horizontal="center"/>
    </xf>
    <xf numFmtId="0" fontId="17" fillId="0" borderId="0" xfId="0" applyFont="1" applyAlignment="1"/>
    <xf numFmtId="0" fontId="18" fillId="0" borderId="0" xfId="0" applyFont="1" applyBorder="1" applyAlignment="1"/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7" fillId="0" borderId="0" xfId="0" applyFont="1" applyBorder="1" applyAlignment="1">
      <alignment wrapText="1"/>
    </xf>
    <xf numFmtId="6" fontId="17" fillId="0" borderId="0" xfId="0" applyNumberFormat="1" applyFont="1" applyBorder="1" applyAlignment="1">
      <alignment horizontal="right" wrapText="1"/>
    </xf>
    <xf numFmtId="167" fontId="17" fillId="0" borderId="0" xfId="1" applyNumberFormat="1" applyFont="1" applyBorder="1" applyAlignment="1">
      <alignment wrapText="1"/>
    </xf>
    <xf numFmtId="6" fontId="17" fillId="0" borderId="0" xfId="0" applyNumberFormat="1" applyFont="1" applyBorder="1" applyAlignment="1">
      <alignment horizontal="right" vertical="center" wrapText="1"/>
    </xf>
    <xf numFmtId="0" fontId="18" fillId="0" borderId="5" xfId="0" applyFont="1" applyBorder="1"/>
    <xf numFmtId="0" fontId="17" fillId="0" borderId="5" xfId="0" applyFont="1" applyBorder="1"/>
    <xf numFmtId="6" fontId="17" fillId="0" borderId="5" xfId="0" applyNumberFormat="1" applyFont="1" applyBorder="1"/>
    <xf numFmtId="0" fontId="18" fillId="0" borderId="0" xfId="0" applyFont="1"/>
    <xf numFmtId="6" fontId="17" fillId="0" borderId="0" xfId="0" applyNumberFormat="1" applyFont="1"/>
    <xf numFmtId="0" fontId="17" fillId="0" borderId="0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6" fontId="17" fillId="0" borderId="3" xfId="0" applyNumberFormat="1" applyFont="1" applyBorder="1"/>
    <xf numFmtId="6" fontId="17" fillId="0" borderId="3" xfId="0" applyNumberFormat="1" applyFont="1" applyBorder="1" applyAlignment="1">
      <alignment horizontal="right" wrapText="1"/>
    </xf>
    <xf numFmtId="6" fontId="17" fillId="0" borderId="0" xfId="0" applyNumberFormat="1" applyFont="1" applyBorder="1"/>
    <xf numFmtId="0" fontId="18" fillId="0" borderId="4" xfId="0" applyFont="1" applyBorder="1" applyAlignme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167" fontId="17" fillId="0" borderId="0" xfId="1" applyNumberFormat="1" applyFont="1" applyAlignment="1">
      <alignment horizontal="right"/>
    </xf>
    <xf numFmtId="167" fontId="17" fillId="0" borderId="0" xfId="1" applyNumberFormat="1" applyFont="1"/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7" fillId="0" borderId="3" xfId="1" applyNumberFormat="1" applyFont="1" applyBorder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Border="1"/>
    <xf numFmtId="168" fontId="17" fillId="0" borderId="0" xfId="3" applyNumberFormat="1" applyFont="1" applyFill="1" applyAlignment="1">
      <alignment horizontal="left" vertical="center"/>
    </xf>
    <xf numFmtId="0" fontId="21" fillId="0" borderId="0" xfId="2" applyFont="1" applyAlignment="1" applyProtection="1"/>
    <xf numFmtId="167" fontId="17" fillId="0" borderId="5" xfId="1" applyNumberFormat="1" applyFont="1" applyBorder="1"/>
    <xf numFmtId="167" fontId="17" fillId="0" borderId="6" xfId="1" applyNumberFormat="1" applyFont="1" applyBorder="1"/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/>
    </xf>
    <xf numFmtId="168" fontId="18" fillId="0" borderId="0" xfId="3" applyNumberFormat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6" fontId="17" fillId="0" borderId="0" xfId="0" applyNumberFormat="1" applyFont="1" applyBorder="1" applyAlignment="1">
      <alignment horizontal="right" vertical="center"/>
    </xf>
    <xf numFmtId="9" fontId="17" fillId="0" borderId="0" xfId="0" applyNumberFormat="1" applyFont="1" applyBorder="1" applyAlignment="1">
      <alignment horizontal="right" vertical="center"/>
    </xf>
    <xf numFmtId="6" fontId="17" fillId="0" borderId="3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9" fontId="17" fillId="0" borderId="3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0" fontId="17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7" fontId="17" fillId="0" borderId="0" xfId="1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6" fontId="17" fillId="0" borderId="5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6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6" fontId="17" fillId="0" borderId="3" xfId="0" applyNumberFormat="1" applyFont="1" applyBorder="1" applyAlignment="1">
      <alignment vertical="center"/>
    </xf>
    <xf numFmtId="6" fontId="17" fillId="0" borderId="3" xfId="0" applyNumberFormat="1" applyFont="1" applyBorder="1" applyAlignment="1">
      <alignment horizontal="right" vertical="center" wrapText="1"/>
    </xf>
    <xf numFmtId="6" fontId="17" fillId="0" borderId="0" xfId="0" applyNumberFormat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67" fontId="17" fillId="0" borderId="0" xfId="1" applyNumberFormat="1" applyFont="1" applyAlignment="1">
      <alignment horizontal="right" vertical="center"/>
    </xf>
    <xf numFmtId="167" fontId="17" fillId="0" borderId="0" xfId="1" applyNumberFormat="1" applyFont="1" applyAlignment="1">
      <alignment vertical="center"/>
    </xf>
    <xf numFmtId="167" fontId="17" fillId="0" borderId="5" xfId="1" applyNumberFormat="1" applyFont="1" applyBorder="1" applyAlignment="1">
      <alignment vertical="center"/>
    </xf>
    <xf numFmtId="167" fontId="17" fillId="0" borderId="0" xfId="1" applyNumberFormat="1" applyFont="1" applyBorder="1" applyAlignment="1">
      <alignment horizontal="right" vertical="center"/>
    </xf>
    <xf numFmtId="167" fontId="17" fillId="0" borderId="0" xfId="1" applyNumberFormat="1" applyFont="1" applyBorder="1" applyAlignment="1">
      <alignment vertical="center"/>
    </xf>
    <xf numFmtId="167" fontId="17" fillId="0" borderId="3" xfId="1" applyNumberFormat="1" applyFont="1" applyBorder="1" applyAlignment="1">
      <alignment horizontal="right" vertical="center"/>
    </xf>
    <xf numFmtId="167" fontId="17" fillId="0" borderId="6" xfId="1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22" fillId="0" borderId="0" xfId="2" applyFont="1" applyAlignment="1" applyProtection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6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/>
    <xf numFmtId="0" fontId="17" fillId="0" borderId="1" xfId="0" applyFont="1" applyBorder="1" applyAlignment="1">
      <alignment horizontal="center" vertical="center" wrapText="1"/>
    </xf>
    <xf numFmtId="168" fontId="18" fillId="2" borderId="0" xfId="3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/>
    </xf>
    <xf numFmtId="6" fontId="17" fillId="0" borderId="0" xfId="0" applyNumberFormat="1" applyFont="1" applyBorder="1" applyAlignment="1">
      <alignment horizontal="right" vertical="center" wrapText="1"/>
    </xf>
    <xf numFmtId="6" fontId="17" fillId="0" borderId="0" xfId="0" applyNumberFormat="1" applyFont="1" applyBorder="1" applyAlignment="1">
      <alignment horizontal="center" vertical="center" wrapText="1"/>
    </xf>
    <xf numFmtId="6" fontId="17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4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17" fillId="0" borderId="3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7" fillId="0" borderId="4" xfId="0" applyFont="1" applyBorder="1" applyAlignment="1">
      <alignment wrapText="1"/>
    </xf>
    <xf numFmtId="0" fontId="18" fillId="0" borderId="4" xfId="0" applyFont="1" applyBorder="1" applyAlignment="1">
      <alignment horizontal="left"/>
    </xf>
    <xf numFmtId="6" fontId="17" fillId="0" borderId="0" xfId="0" applyNumberFormat="1" applyFont="1" applyBorder="1" applyAlignment="1">
      <alignment horizontal="right" wrapText="1"/>
    </xf>
    <xf numFmtId="0" fontId="17" fillId="0" borderId="3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6" fontId="6" fillId="0" borderId="0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6" fontId="6" fillId="0" borderId="0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6" fontId="6" fillId="0" borderId="3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6" fontId="6" fillId="0" borderId="2" xfId="0" applyNumberFormat="1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4" xfId="0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" xfId="0" applyFont="1" applyBorder="1" applyAlignment="1"/>
    <xf numFmtId="0" fontId="6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10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4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/>
    <xf numFmtId="6" fontId="6" fillId="0" borderId="0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2" fillId="0" borderId="0" xfId="2" applyAlignment="1" applyProtection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_98in34mt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emeTPC">
  <a:themeElements>
    <a:clrScheme name="Tax Policy Center">
      <a:dk1>
        <a:srgbClr val="494546"/>
      </a:dk1>
      <a:lt1>
        <a:srgbClr val="FFFFFF"/>
      </a:lt1>
      <a:dk2>
        <a:srgbClr val="475960"/>
      </a:dk2>
      <a:lt2>
        <a:srgbClr val="FFFFFF"/>
      </a:lt2>
      <a:accent1>
        <a:srgbClr val="185387"/>
      </a:accent1>
      <a:accent2>
        <a:srgbClr val="F26246"/>
      </a:accent2>
      <a:accent3>
        <a:srgbClr val="FCBE54"/>
      </a:accent3>
      <a:accent4>
        <a:srgbClr val="0195B8"/>
      </a:accent4>
      <a:accent5>
        <a:srgbClr val="C3C5C7"/>
      </a:accent5>
      <a:accent6>
        <a:srgbClr val="9FC6D4"/>
      </a:accent6>
      <a:hlink>
        <a:srgbClr val="0195B8"/>
      </a:hlink>
      <a:folHlink>
        <a:srgbClr val="0195B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TPC" id="{FE62AA6D-FEBE-443C-8B39-8E8775295334}" vid="{8EBDB32A-0794-4A8E-B41D-8424553B959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irb/2023-48_IRB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irs.gov/pub/irs-drop/rp-11-52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irs.gov/pub/irs-drop/rp-11-12.pdf.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s.gov/pub/irs-drop/rp-22-38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rs.gov/pub/irs-drop/rp-21-45.pdf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rs.gov/pub/irs-drop/rp-20-45.pdf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rs.gov/pub/irs-drop/rp-19-44.pdf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irs.gov/pub/irs-drop/rp-18-57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BEFB-8D93-48C2-90F0-D18C0F63006C}">
  <sheetPr>
    <pageSetUpPr fitToPage="1"/>
  </sheetPr>
  <dimension ref="A1:J62"/>
  <sheetViews>
    <sheetView showGridLines="0" tabSelected="1" zoomScale="115" zoomScaleNormal="115" workbookViewId="0">
      <selection activeCell="L17" sqref="L17"/>
    </sheetView>
  </sheetViews>
  <sheetFormatPr defaultColWidth="11.42578125" defaultRowHeight="13.5" x14ac:dyDescent="0.25"/>
  <cols>
    <col min="1" max="1" width="2.42578125" style="4" customWidth="1"/>
    <col min="2" max="3" width="11.85546875" style="185" customWidth="1"/>
    <col min="4" max="4" width="23.7109375" style="185" customWidth="1"/>
    <col min="5" max="5" width="16.140625" style="185" customWidth="1"/>
    <col min="6" max="6" width="5.5703125" style="185" customWidth="1"/>
    <col min="7" max="8" width="12.42578125" style="185" customWidth="1"/>
    <col min="9" max="9" width="22" style="185" customWidth="1"/>
    <col min="10" max="10" width="2.42578125" style="4" customWidth="1"/>
    <col min="11" max="16384" width="11.42578125" style="4"/>
  </cols>
  <sheetData>
    <row r="1" spans="2:9" x14ac:dyDescent="0.25">
      <c r="B1" s="183">
        <v>45315</v>
      </c>
      <c r="C1" s="184"/>
      <c r="D1" s="184"/>
      <c r="E1" s="184"/>
      <c r="F1" s="184"/>
    </row>
    <row r="2" spans="2:9" x14ac:dyDescent="0.25">
      <c r="B2" s="237" t="s">
        <v>185</v>
      </c>
      <c r="C2" s="237"/>
      <c r="D2" s="237"/>
      <c r="E2" s="183"/>
      <c r="F2" s="183"/>
      <c r="G2" s="183"/>
      <c r="H2" s="183"/>
      <c r="I2" s="183"/>
    </row>
    <row r="3" spans="2:9" s="122" customFormat="1" x14ac:dyDescent="0.25">
      <c r="B3" s="176"/>
      <c r="C3" s="176"/>
      <c r="D3" s="176"/>
      <c r="E3" s="176"/>
      <c r="F3" s="176"/>
      <c r="G3" s="176"/>
      <c r="H3" s="176"/>
      <c r="I3" s="176"/>
    </row>
    <row r="4" spans="2:9" ht="17.45" customHeight="1" x14ac:dyDescent="0.25">
      <c r="B4" s="238" t="s">
        <v>200</v>
      </c>
      <c r="C4" s="238"/>
      <c r="D4" s="238"/>
      <c r="E4" s="238"/>
      <c r="F4" s="238"/>
      <c r="G4" s="238"/>
      <c r="H4" s="238"/>
      <c r="I4" s="238"/>
    </row>
    <row r="5" spans="2:9" ht="17.45" customHeight="1" x14ac:dyDescent="0.25">
      <c r="B5" s="238" t="s">
        <v>59</v>
      </c>
      <c r="C5" s="238"/>
      <c r="D5" s="238"/>
      <c r="E5" s="238"/>
      <c r="F5" s="238"/>
      <c r="G5" s="238"/>
      <c r="H5" s="238"/>
      <c r="I5" s="238"/>
    </row>
    <row r="6" spans="2:9" x14ac:dyDescent="0.25">
      <c r="B6" s="128"/>
      <c r="C6" s="128"/>
      <c r="D6" s="186"/>
      <c r="E6" s="186"/>
      <c r="F6" s="186"/>
      <c r="G6" s="186"/>
      <c r="H6" s="186"/>
      <c r="I6" s="186"/>
    </row>
    <row r="7" spans="2:9" ht="13.15" customHeight="1" x14ac:dyDescent="0.25">
      <c r="B7" s="239" t="s">
        <v>54</v>
      </c>
      <c r="C7" s="240"/>
      <c r="D7" s="240"/>
      <c r="E7" s="187"/>
      <c r="F7" s="187"/>
      <c r="G7" s="239" t="s">
        <v>177</v>
      </c>
      <c r="H7" s="240"/>
      <c r="I7" s="240"/>
    </row>
    <row r="8" spans="2:9" ht="13.15" customHeight="1" thickBot="1" x14ac:dyDescent="0.3">
      <c r="B8" s="241"/>
      <c r="C8" s="241"/>
      <c r="D8" s="241"/>
      <c r="E8" s="188"/>
      <c r="F8" s="188"/>
      <c r="G8" s="241"/>
      <c r="H8" s="241"/>
      <c r="I8" s="241"/>
    </row>
    <row r="9" spans="2:9" ht="13.15" customHeight="1" thickTop="1" x14ac:dyDescent="0.25">
      <c r="B9" s="236" t="s">
        <v>2</v>
      </c>
      <c r="C9" s="236"/>
      <c r="D9" s="189"/>
      <c r="E9" s="188"/>
      <c r="F9" s="188"/>
      <c r="G9" s="236" t="s">
        <v>2</v>
      </c>
      <c r="H9" s="236"/>
      <c r="I9" s="189"/>
    </row>
    <row r="10" spans="2:9" ht="13.15" customHeight="1" x14ac:dyDescent="0.25">
      <c r="B10" s="190"/>
      <c r="C10" s="190" t="s">
        <v>34</v>
      </c>
      <c r="D10" s="242" t="s">
        <v>51</v>
      </c>
      <c r="G10" s="190"/>
      <c r="H10" s="190" t="s">
        <v>34</v>
      </c>
      <c r="I10" s="242" t="s">
        <v>51</v>
      </c>
    </row>
    <row r="11" spans="2:9" ht="13.15" customHeight="1" x14ac:dyDescent="0.25">
      <c r="B11" s="191" t="s">
        <v>35</v>
      </c>
      <c r="C11" s="191" t="s">
        <v>36</v>
      </c>
      <c r="D11" s="243"/>
      <c r="G11" s="191" t="s">
        <v>35</v>
      </c>
      <c r="H11" s="191" t="s">
        <v>36</v>
      </c>
      <c r="I11" s="243"/>
    </row>
    <row r="12" spans="2:9" ht="13.15" customHeight="1" x14ac:dyDescent="0.25">
      <c r="B12" s="190"/>
      <c r="C12" s="192"/>
      <c r="D12" s="190"/>
      <c r="G12" s="190"/>
      <c r="H12" s="192"/>
      <c r="I12" s="190"/>
    </row>
    <row r="13" spans="2:9" ht="13.15" customHeight="1" x14ac:dyDescent="0.25">
      <c r="B13" s="193">
        <v>0</v>
      </c>
      <c r="C13" s="193">
        <v>11600</v>
      </c>
      <c r="D13" s="194">
        <v>0.1</v>
      </c>
      <c r="G13" s="193">
        <v>0</v>
      </c>
      <c r="H13" s="193">
        <v>23200</v>
      </c>
      <c r="I13" s="194">
        <v>0.1</v>
      </c>
    </row>
    <row r="14" spans="2:9" ht="13.15" customHeight="1" x14ac:dyDescent="0.25">
      <c r="B14" s="193">
        <f t="shared" ref="B14:B19" si="0">C13</f>
        <v>11600</v>
      </c>
      <c r="C14" s="193">
        <v>47150</v>
      </c>
      <c r="D14" s="194">
        <v>0.12</v>
      </c>
      <c r="G14" s="193">
        <f t="shared" ref="G14:G19" si="1">H13</f>
        <v>23200</v>
      </c>
      <c r="H14" s="193">
        <v>94300</v>
      </c>
      <c r="I14" s="194">
        <v>0.12</v>
      </c>
    </row>
    <row r="15" spans="2:9" ht="13.15" customHeight="1" x14ac:dyDescent="0.25">
      <c r="B15" s="193">
        <f t="shared" si="0"/>
        <v>47150</v>
      </c>
      <c r="C15" s="193">
        <v>100525</v>
      </c>
      <c r="D15" s="194">
        <v>0.22</v>
      </c>
      <c r="G15" s="193">
        <f t="shared" si="1"/>
        <v>94300</v>
      </c>
      <c r="H15" s="193">
        <v>201050</v>
      </c>
      <c r="I15" s="194">
        <v>0.22</v>
      </c>
    </row>
    <row r="16" spans="2:9" ht="13.15" customHeight="1" x14ac:dyDescent="0.25">
      <c r="B16" s="193">
        <f t="shared" si="0"/>
        <v>100525</v>
      </c>
      <c r="C16" s="193">
        <v>191950</v>
      </c>
      <c r="D16" s="194">
        <v>0.24</v>
      </c>
      <c r="G16" s="193">
        <f t="shared" si="1"/>
        <v>201050</v>
      </c>
      <c r="H16" s="193">
        <v>383900</v>
      </c>
      <c r="I16" s="194">
        <v>0.24</v>
      </c>
    </row>
    <row r="17" spans="2:9" ht="13.15" customHeight="1" x14ac:dyDescent="0.25">
      <c r="B17" s="193">
        <f t="shared" si="0"/>
        <v>191950</v>
      </c>
      <c r="C17" s="193">
        <v>243725</v>
      </c>
      <c r="D17" s="194">
        <v>0.32</v>
      </c>
      <c r="G17" s="193">
        <f t="shared" si="1"/>
        <v>383900</v>
      </c>
      <c r="H17" s="193">
        <v>487450</v>
      </c>
      <c r="I17" s="194">
        <v>0.32</v>
      </c>
    </row>
    <row r="18" spans="2:9" ht="13.15" customHeight="1" x14ac:dyDescent="0.25">
      <c r="B18" s="193">
        <f t="shared" si="0"/>
        <v>243725</v>
      </c>
      <c r="C18" s="193">
        <v>609350</v>
      </c>
      <c r="D18" s="194">
        <v>0.35</v>
      </c>
      <c r="G18" s="193">
        <f t="shared" si="1"/>
        <v>487450</v>
      </c>
      <c r="H18" s="193">
        <v>731200</v>
      </c>
      <c r="I18" s="194">
        <v>0.35</v>
      </c>
    </row>
    <row r="19" spans="2:9" ht="13.15" customHeight="1" x14ac:dyDescent="0.25">
      <c r="B19" s="195">
        <f t="shared" si="0"/>
        <v>609350</v>
      </c>
      <c r="C19" s="229" t="s">
        <v>13</v>
      </c>
      <c r="D19" s="197">
        <v>0.37</v>
      </c>
      <c r="G19" s="195">
        <f t="shared" si="1"/>
        <v>731200</v>
      </c>
      <c r="H19" s="229" t="s">
        <v>13</v>
      </c>
      <c r="I19" s="197">
        <v>0.37</v>
      </c>
    </row>
    <row r="20" spans="2:9" ht="13.15" customHeight="1" x14ac:dyDescent="0.25">
      <c r="B20" s="193"/>
      <c r="C20" s="228"/>
      <c r="D20" s="199"/>
      <c r="E20" s="188"/>
      <c r="F20" s="188"/>
      <c r="G20" s="188"/>
      <c r="I20" s="193"/>
    </row>
    <row r="21" spans="2:9" ht="13.15" customHeight="1" x14ac:dyDescent="0.25">
      <c r="B21" s="239" t="s">
        <v>37</v>
      </c>
      <c r="C21" s="244"/>
      <c r="D21" s="244"/>
      <c r="E21" s="187"/>
      <c r="F21" s="187"/>
      <c r="G21" s="239" t="s">
        <v>178</v>
      </c>
      <c r="H21" s="244"/>
      <c r="I21" s="244"/>
    </row>
    <row r="22" spans="2:9" ht="13.15" customHeight="1" thickBot="1" x14ac:dyDescent="0.3">
      <c r="B22" s="245"/>
      <c r="C22" s="245"/>
      <c r="D22" s="245"/>
      <c r="E22" s="200"/>
      <c r="F22" s="200"/>
      <c r="G22" s="245"/>
      <c r="H22" s="245"/>
      <c r="I22" s="245"/>
    </row>
    <row r="23" spans="2:9" ht="13.15" customHeight="1" thickTop="1" x14ac:dyDescent="0.25">
      <c r="B23" s="236" t="s">
        <v>2</v>
      </c>
      <c r="C23" s="236"/>
      <c r="D23" s="189"/>
      <c r="G23" s="236" t="s">
        <v>2</v>
      </c>
      <c r="H23" s="236"/>
      <c r="I23" s="189"/>
    </row>
    <row r="24" spans="2:9" ht="13.15" customHeight="1" x14ac:dyDescent="0.25">
      <c r="B24" s="190"/>
      <c r="C24" s="190" t="s">
        <v>34</v>
      </c>
      <c r="D24" s="242" t="s">
        <v>51</v>
      </c>
      <c r="G24" s="190"/>
      <c r="H24" s="190" t="s">
        <v>34</v>
      </c>
      <c r="I24" s="242" t="s">
        <v>51</v>
      </c>
    </row>
    <row r="25" spans="2:9" ht="13.15" customHeight="1" x14ac:dyDescent="0.25">
      <c r="B25" s="191" t="s">
        <v>35</v>
      </c>
      <c r="C25" s="191" t="s">
        <v>36</v>
      </c>
      <c r="D25" s="243"/>
      <c r="G25" s="191" t="s">
        <v>35</v>
      </c>
      <c r="H25" s="191" t="s">
        <v>36</v>
      </c>
      <c r="I25" s="243"/>
    </row>
    <row r="26" spans="2:9" ht="13.15" customHeight="1" x14ac:dyDescent="0.25">
      <c r="B26" s="190"/>
      <c r="C26" s="192"/>
      <c r="D26" s="190"/>
      <c r="G26" s="190"/>
      <c r="H26" s="192"/>
      <c r="I26" s="190"/>
    </row>
    <row r="27" spans="2:9" ht="13.15" customHeight="1" x14ac:dyDescent="0.25">
      <c r="B27" s="193">
        <v>0</v>
      </c>
      <c r="C27" s="193">
        <v>16550</v>
      </c>
      <c r="D27" s="194">
        <v>0.1</v>
      </c>
      <c r="G27" s="193">
        <v>0</v>
      </c>
      <c r="H27" s="193">
        <v>11600</v>
      </c>
      <c r="I27" s="194">
        <v>0.1</v>
      </c>
    </row>
    <row r="28" spans="2:9" ht="13.15" customHeight="1" x14ac:dyDescent="0.25">
      <c r="B28" s="193">
        <f t="shared" ref="B28:B33" si="2">C27</f>
        <v>16550</v>
      </c>
      <c r="C28" s="193">
        <v>63100</v>
      </c>
      <c r="D28" s="194">
        <v>0.12</v>
      </c>
      <c r="G28" s="193">
        <f t="shared" ref="G28:G33" si="3">H27</f>
        <v>11600</v>
      </c>
      <c r="H28" s="193">
        <v>47150</v>
      </c>
      <c r="I28" s="194">
        <v>0.12</v>
      </c>
    </row>
    <row r="29" spans="2:9" ht="13.15" customHeight="1" x14ac:dyDescent="0.25">
      <c r="B29" s="193">
        <f t="shared" si="2"/>
        <v>63100</v>
      </c>
      <c r="C29" s="193">
        <v>100500</v>
      </c>
      <c r="D29" s="194">
        <v>0.22</v>
      </c>
      <c r="G29" s="193">
        <f t="shared" si="3"/>
        <v>47150</v>
      </c>
      <c r="H29" s="193">
        <v>100525</v>
      </c>
      <c r="I29" s="194">
        <v>0.22</v>
      </c>
    </row>
    <row r="30" spans="2:9" ht="13.15" customHeight="1" x14ac:dyDescent="0.25">
      <c r="B30" s="193">
        <f t="shared" si="2"/>
        <v>100500</v>
      </c>
      <c r="C30" s="193">
        <v>191950</v>
      </c>
      <c r="D30" s="194">
        <v>0.24</v>
      </c>
      <c r="G30" s="193">
        <f t="shared" si="3"/>
        <v>100525</v>
      </c>
      <c r="H30" s="193">
        <v>191950</v>
      </c>
      <c r="I30" s="194">
        <v>0.24</v>
      </c>
    </row>
    <row r="31" spans="2:9" ht="13.15" customHeight="1" x14ac:dyDescent="0.25">
      <c r="B31" s="193">
        <f t="shared" si="2"/>
        <v>191950</v>
      </c>
      <c r="C31" s="193">
        <v>243700</v>
      </c>
      <c r="D31" s="194">
        <v>0.32</v>
      </c>
      <c r="G31" s="193">
        <f t="shared" si="3"/>
        <v>191950</v>
      </c>
      <c r="H31" s="193">
        <v>243725</v>
      </c>
      <c r="I31" s="194">
        <v>0.32</v>
      </c>
    </row>
    <row r="32" spans="2:9" ht="13.15" customHeight="1" x14ac:dyDescent="0.25">
      <c r="B32" s="193">
        <f t="shared" si="2"/>
        <v>243700</v>
      </c>
      <c r="C32" s="193">
        <v>609350</v>
      </c>
      <c r="D32" s="194">
        <v>0.35</v>
      </c>
      <c r="G32" s="193">
        <f t="shared" si="3"/>
        <v>243725</v>
      </c>
      <c r="H32" s="193">
        <v>365600</v>
      </c>
      <c r="I32" s="194">
        <v>0.35</v>
      </c>
    </row>
    <row r="33" spans="1:10" ht="13.15" customHeight="1" x14ac:dyDescent="0.25">
      <c r="B33" s="195">
        <f t="shared" si="2"/>
        <v>609350</v>
      </c>
      <c r="C33" s="229" t="s">
        <v>13</v>
      </c>
      <c r="D33" s="197">
        <v>0.37</v>
      </c>
      <c r="G33" s="195">
        <f t="shared" si="3"/>
        <v>365600</v>
      </c>
      <c r="H33" s="229" t="s">
        <v>13</v>
      </c>
      <c r="I33" s="197">
        <v>0.37</v>
      </c>
    </row>
    <row r="34" spans="1:10" ht="13.15" customHeight="1" x14ac:dyDescent="0.25">
      <c r="B34" s="193"/>
      <c r="C34" s="228"/>
      <c r="D34" s="201"/>
      <c r="G34" s="193"/>
      <c r="H34" s="228"/>
      <c r="I34" s="201"/>
    </row>
    <row r="35" spans="1:10" ht="13.15" customHeight="1" thickBot="1" x14ac:dyDescent="0.3">
      <c r="B35" s="246" t="s">
        <v>87</v>
      </c>
      <c r="C35" s="246"/>
      <c r="G35" s="202" t="s">
        <v>85</v>
      </c>
      <c r="H35" s="188"/>
      <c r="I35" s="188"/>
    </row>
    <row r="36" spans="1:10" ht="13.15" customHeight="1" thickTop="1" x14ac:dyDescent="0.25">
      <c r="B36" s="232"/>
      <c r="C36" s="232"/>
      <c r="D36" s="181" t="s">
        <v>174</v>
      </c>
      <c r="E36" s="190"/>
      <c r="F36" s="190"/>
      <c r="G36" s="204"/>
      <c r="H36" s="204"/>
      <c r="I36" s="181" t="s">
        <v>181</v>
      </c>
    </row>
    <row r="37" spans="1:10" ht="13.15" customHeight="1" x14ac:dyDescent="0.25">
      <c r="B37" s="190"/>
      <c r="C37" s="190"/>
      <c r="D37" s="190"/>
      <c r="E37" s="190"/>
      <c r="F37" s="190"/>
      <c r="G37" s="180"/>
      <c r="H37" s="180"/>
      <c r="I37" s="180"/>
    </row>
    <row r="38" spans="1:10" ht="13.15" customHeight="1" x14ac:dyDescent="0.25">
      <c r="B38" s="247" t="s">
        <v>47</v>
      </c>
      <c r="C38" s="247"/>
      <c r="D38" s="230">
        <v>14600</v>
      </c>
      <c r="E38" s="230"/>
      <c r="F38" s="230"/>
      <c r="G38" s="242" t="s">
        <v>186</v>
      </c>
      <c r="H38" s="242"/>
      <c r="I38" s="205">
        <v>2500</v>
      </c>
    </row>
    <row r="39" spans="1:10" ht="22.9" customHeight="1" x14ac:dyDescent="0.25">
      <c r="B39" s="247" t="s">
        <v>179</v>
      </c>
      <c r="C39" s="247"/>
      <c r="D39" s="230">
        <v>29200</v>
      </c>
      <c r="E39" s="230"/>
      <c r="F39" s="230"/>
      <c r="G39" s="206"/>
      <c r="H39" s="207"/>
      <c r="I39" s="208"/>
    </row>
    <row r="40" spans="1:10" ht="13.15" customHeight="1" thickBot="1" x14ac:dyDescent="0.3">
      <c r="B40" s="247" t="s">
        <v>48</v>
      </c>
      <c r="C40" s="247"/>
      <c r="D40" s="230">
        <v>21900</v>
      </c>
      <c r="E40" s="230"/>
      <c r="F40" s="230"/>
      <c r="G40" s="209" t="s">
        <v>86</v>
      </c>
      <c r="I40" s="210"/>
    </row>
    <row r="41" spans="1:10" ht="13.15" customHeight="1" thickTop="1" thickBot="1" x14ac:dyDescent="0.3">
      <c r="B41" s="247" t="s">
        <v>183</v>
      </c>
      <c r="C41" s="247"/>
      <c r="D41" s="230">
        <v>14600</v>
      </c>
      <c r="E41" s="230"/>
      <c r="F41" s="230"/>
      <c r="G41" s="204"/>
      <c r="H41" s="204"/>
      <c r="I41" s="181" t="s">
        <v>166</v>
      </c>
    </row>
    <row r="42" spans="1:10" ht="13.15" customHeight="1" thickTop="1" x14ac:dyDescent="0.25">
      <c r="B42" s="232"/>
      <c r="C42" s="232"/>
      <c r="D42" s="181" t="s">
        <v>187</v>
      </c>
      <c r="E42" s="181" t="s">
        <v>176</v>
      </c>
      <c r="F42" s="231"/>
      <c r="G42" s="233"/>
      <c r="H42" s="233"/>
      <c r="I42" s="210"/>
    </row>
    <row r="43" spans="1:10" ht="13.15" customHeight="1" x14ac:dyDescent="0.25">
      <c r="B43" s="190"/>
      <c r="C43" s="190"/>
      <c r="D43" s="231"/>
      <c r="E43" s="231"/>
      <c r="F43" s="231"/>
      <c r="G43" s="243" t="s">
        <v>186</v>
      </c>
      <c r="H43" s="243"/>
      <c r="I43" s="213">
        <v>0</v>
      </c>
    </row>
    <row r="44" spans="1:10" ht="13.15" customHeight="1" x14ac:dyDescent="0.25">
      <c r="A44" s="234"/>
      <c r="B44" s="248" t="s">
        <v>175</v>
      </c>
      <c r="C44" s="248"/>
      <c r="D44" s="230" t="s">
        <v>188</v>
      </c>
      <c r="E44" s="230">
        <v>1950</v>
      </c>
      <c r="F44" s="230"/>
      <c r="G44" s="231"/>
      <c r="H44" s="231"/>
      <c r="I44" s="231"/>
      <c r="J44" s="234"/>
    </row>
    <row r="45" spans="1:10" ht="13.15" customHeight="1" x14ac:dyDescent="0.25">
      <c r="B45" s="249"/>
      <c r="C45" s="249"/>
      <c r="D45" s="214" t="s">
        <v>189</v>
      </c>
      <c r="E45" s="214">
        <v>1550</v>
      </c>
      <c r="F45" s="230"/>
      <c r="G45" s="231"/>
      <c r="H45" s="231"/>
      <c r="I45" s="215"/>
    </row>
    <row r="46" spans="1:10" ht="13.15" customHeight="1" x14ac:dyDescent="0.25">
      <c r="B46" s="230"/>
      <c r="C46" s="230"/>
      <c r="D46" s="230"/>
      <c r="G46" s="210"/>
      <c r="I46" s="210"/>
    </row>
    <row r="47" spans="1:10" ht="13.15" customHeight="1" thickBot="1" x14ac:dyDescent="0.3">
      <c r="B47" s="246" t="s">
        <v>49</v>
      </c>
      <c r="C47" s="246"/>
      <c r="D47" s="216"/>
      <c r="E47" s="202"/>
      <c r="F47" s="202"/>
      <c r="G47" s="202"/>
      <c r="H47" s="202"/>
      <c r="I47" s="188"/>
    </row>
    <row r="48" spans="1:10" ht="13.15" customHeight="1" thickTop="1" x14ac:dyDescent="0.25">
      <c r="B48" s="217"/>
      <c r="C48" s="217"/>
      <c r="D48" s="182" t="s">
        <v>180</v>
      </c>
      <c r="E48" s="182" t="s">
        <v>167</v>
      </c>
      <c r="F48" s="228"/>
      <c r="G48" s="188"/>
      <c r="H48" s="188"/>
      <c r="I48" s="188"/>
    </row>
    <row r="49" spans="1:10" ht="13.15" customHeight="1" x14ac:dyDescent="0.25">
      <c r="B49" s="188"/>
      <c r="C49" s="188"/>
      <c r="D49" s="228"/>
      <c r="E49" s="228"/>
      <c r="F49" s="228"/>
      <c r="G49" s="188"/>
      <c r="H49" s="188"/>
      <c r="I49" s="188"/>
    </row>
    <row r="50" spans="1:10" ht="13.15" customHeight="1" x14ac:dyDescent="0.25">
      <c r="B50" s="250" t="s">
        <v>47</v>
      </c>
      <c r="C50" s="250"/>
      <c r="D50" s="218" t="s">
        <v>168</v>
      </c>
      <c r="E50" s="219">
        <f>D38</f>
        <v>14600</v>
      </c>
      <c r="F50" s="219"/>
      <c r="G50" s="188"/>
      <c r="H50" s="188"/>
      <c r="I50" s="188"/>
    </row>
    <row r="51" spans="1:10" ht="13.15" customHeight="1" x14ac:dyDescent="0.25">
      <c r="B51" s="250"/>
      <c r="C51" s="250"/>
      <c r="D51" s="218" t="s">
        <v>169</v>
      </c>
      <c r="E51" s="219">
        <f>D38+E44</f>
        <v>16550</v>
      </c>
      <c r="F51" s="219"/>
      <c r="G51" s="188"/>
      <c r="H51" s="188"/>
      <c r="I51" s="188"/>
    </row>
    <row r="52" spans="1:10" ht="13.15" customHeight="1" x14ac:dyDescent="0.25">
      <c r="B52" s="251" t="s">
        <v>6</v>
      </c>
      <c r="C52" s="251"/>
      <c r="D52" s="218" t="s">
        <v>170</v>
      </c>
      <c r="E52" s="220">
        <f>D39</f>
        <v>29200</v>
      </c>
      <c r="F52" s="219"/>
    </row>
    <row r="53" spans="1:10" ht="13.15" customHeight="1" x14ac:dyDescent="0.25">
      <c r="B53" s="251"/>
      <c r="C53" s="251"/>
      <c r="D53" s="218" t="s">
        <v>172</v>
      </c>
      <c r="E53" s="219">
        <f>D39+E45</f>
        <v>30750</v>
      </c>
      <c r="F53" s="219"/>
    </row>
    <row r="54" spans="1:10" ht="13.15" customHeight="1" x14ac:dyDescent="0.25">
      <c r="B54" s="251"/>
      <c r="C54" s="251"/>
      <c r="D54" s="218" t="s">
        <v>171</v>
      </c>
      <c r="E54" s="219">
        <f>D39+E45+E45</f>
        <v>32300</v>
      </c>
      <c r="F54" s="219"/>
    </row>
    <row r="55" spans="1:10" ht="13.15" customHeight="1" x14ac:dyDescent="0.25">
      <c r="B55" s="252" t="s">
        <v>184</v>
      </c>
      <c r="C55" s="252"/>
      <c r="D55" s="221" t="s">
        <v>168</v>
      </c>
      <c r="E55" s="220">
        <f>D39</f>
        <v>29200</v>
      </c>
      <c r="F55" s="222"/>
    </row>
    <row r="56" spans="1:10" ht="13.15" customHeight="1" x14ac:dyDescent="0.25">
      <c r="B56" s="252"/>
      <c r="C56" s="252"/>
      <c r="D56" s="221" t="s">
        <v>169</v>
      </c>
      <c r="E56" s="222">
        <f>D39+E45</f>
        <v>30750</v>
      </c>
      <c r="F56" s="222"/>
    </row>
    <row r="57" spans="1:10" ht="13.15" customHeight="1" x14ac:dyDescent="0.25">
      <c r="B57" s="252" t="s">
        <v>48</v>
      </c>
      <c r="C57" s="252"/>
      <c r="D57" s="221" t="s">
        <v>168</v>
      </c>
      <c r="E57" s="220">
        <f>D40</f>
        <v>21900</v>
      </c>
      <c r="F57" s="222"/>
    </row>
    <row r="58" spans="1:10" ht="13.15" customHeight="1" x14ac:dyDescent="0.25">
      <c r="B58" s="252"/>
      <c r="C58" s="252"/>
      <c r="D58" s="221" t="s">
        <v>169</v>
      </c>
      <c r="E58" s="222">
        <f>D40+E44</f>
        <v>23850</v>
      </c>
      <c r="F58" s="222"/>
    </row>
    <row r="59" spans="1:10" ht="13.15" customHeight="1" x14ac:dyDescent="0.25">
      <c r="B59" s="253" t="s">
        <v>183</v>
      </c>
      <c r="C59" s="253"/>
      <c r="D59" s="223" t="s">
        <v>173</v>
      </c>
      <c r="E59" s="224">
        <v>5</v>
      </c>
      <c r="F59" s="222"/>
    </row>
    <row r="60" spans="1:10" x14ac:dyDescent="0.25">
      <c r="A60" s="235"/>
      <c r="B60" s="225"/>
      <c r="C60" s="225"/>
      <c r="D60" s="226"/>
      <c r="E60" s="226"/>
      <c r="F60" s="226"/>
      <c r="G60" s="226"/>
      <c r="H60" s="226"/>
      <c r="I60" s="226"/>
      <c r="J60" s="235"/>
    </row>
    <row r="61" spans="1:10" x14ac:dyDescent="0.25">
      <c r="A61" s="235"/>
      <c r="B61" s="185" t="s">
        <v>198</v>
      </c>
      <c r="J61" s="235"/>
    </row>
    <row r="62" spans="1:10" x14ac:dyDescent="0.25">
      <c r="B62" s="316" t="s">
        <v>199</v>
      </c>
    </row>
  </sheetData>
  <mergeCells count="29">
    <mergeCell ref="B52:C54"/>
    <mergeCell ref="B55:C56"/>
    <mergeCell ref="B57:C58"/>
    <mergeCell ref="B59:C59"/>
    <mergeCell ref="B40:C40"/>
    <mergeCell ref="B41:C41"/>
    <mergeCell ref="G43:H43"/>
    <mergeCell ref="B44:C45"/>
    <mergeCell ref="B47:C47"/>
    <mergeCell ref="B50:C51"/>
    <mergeCell ref="D24:D25"/>
    <mergeCell ref="I24:I25"/>
    <mergeCell ref="B35:C35"/>
    <mergeCell ref="B38:C38"/>
    <mergeCell ref="G38:H38"/>
    <mergeCell ref="B39:C39"/>
    <mergeCell ref="D10:D11"/>
    <mergeCell ref="I10:I11"/>
    <mergeCell ref="B21:D22"/>
    <mergeCell ref="G21:I22"/>
    <mergeCell ref="B23:C23"/>
    <mergeCell ref="G23:H23"/>
    <mergeCell ref="B2:D2"/>
    <mergeCell ref="B4:I4"/>
    <mergeCell ref="B5:I5"/>
    <mergeCell ref="B7:D8"/>
    <mergeCell ref="G7:I8"/>
    <mergeCell ref="B9:C9"/>
    <mergeCell ref="G9:H9"/>
  </mergeCells>
  <hyperlinks>
    <hyperlink ref="B62" r:id="rId1" location="REV-PROC-2023-34" xr:uid="{F40C6F00-EBF1-4D47-ACCE-CD4764B0D839}"/>
  </hyperlinks>
  <pageMargins left="0.75" right="0.75" top="1" bottom="1" header="0.3" footer="0.3"/>
  <pageSetup scale="75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9"/>
  <sheetViews>
    <sheetView showGridLines="0" topLeftCell="A30" zoomScaleNormal="100" workbookViewId="0">
      <selection activeCell="C2" sqref="A1:IV65536"/>
    </sheetView>
  </sheetViews>
  <sheetFormatPr defaultColWidth="12.42578125" defaultRowHeight="13.5" x14ac:dyDescent="0.25"/>
  <cols>
    <col min="1" max="16384" width="12.42578125" style="4"/>
  </cols>
  <sheetData>
    <row r="1" spans="1:7" x14ac:dyDescent="0.25">
      <c r="A1" s="1">
        <v>41900</v>
      </c>
      <c r="B1" s="2"/>
      <c r="C1" s="2"/>
      <c r="D1" s="2"/>
      <c r="E1" s="3"/>
      <c r="F1" s="3"/>
      <c r="G1" s="3"/>
    </row>
    <row r="2" spans="1:7" x14ac:dyDescent="0.25">
      <c r="A2" s="1"/>
      <c r="B2" s="2"/>
      <c r="C2" s="2"/>
      <c r="D2" s="2"/>
      <c r="E2" s="3"/>
      <c r="F2" s="3"/>
      <c r="G2" s="3"/>
    </row>
    <row r="3" spans="1:7" x14ac:dyDescent="0.25">
      <c r="A3" s="6" t="s">
        <v>132</v>
      </c>
      <c r="B3" s="7"/>
      <c r="C3" s="8"/>
      <c r="D3" s="8"/>
      <c r="E3" s="8"/>
      <c r="F3" s="8"/>
      <c r="G3" s="8"/>
    </row>
    <row r="4" spans="1:7" x14ac:dyDescent="0.25">
      <c r="A4" s="6" t="s">
        <v>59</v>
      </c>
      <c r="B4" s="7"/>
      <c r="C4" s="8"/>
      <c r="D4" s="8"/>
      <c r="E4" s="8"/>
      <c r="F4" s="8"/>
      <c r="G4" s="8"/>
    </row>
    <row r="5" spans="1:7" x14ac:dyDescent="0.25">
      <c r="A5" s="6"/>
      <c r="B5" s="7"/>
      <c r="C5" s="8"/>
      <c r="D5" s="8"/>
      <c r="E5" s="8"/>
      <c r="F5" s="8"/>
      <c r="G5" s="8"/>
    </row>
    <row r="6" spans="1:7" x14ac:dyDescent="0.25">
      <c r="A6" s="266" t="s">
        <v>54</v>
      </c>
      <c r="B6" s="267"/>
      <c r="C6" s="267"/>
      <c r="D6" s="10"/>
      <c r="E6" s="266" t="s">
        <v>53</v>
      </c>
      <c r="F6" s="267"/>
      <c r="G6" s="267"/>
    </row>
    <row r="7" spans="1:7" ht="14.25" thickBot="1" x14ac:dyDescent="0.3">
      <c r="A7" s="268"/>
      <c r="B7" s="268"/>
      <c r="C7" s="268"/>
      <c r="D7" s="11"/>
      <c r="E7" s="268"/>
      <c r="F7" s="268"/>
      <c r="G7" s="268"/>
    </row>
    <row r="8" spans="1:7" ht="14.25" thickTop="1" x14ac:dyDescent="0.25">
      <c r="A8" s="279" t="s">
        <v>2</v>
      </c>
      <c r="B8" s="279"/>
      <c r="C8" s="13"/>
      <c r="D8" s="14"/>
      <c r="E8" s="279" t="s">
        <v>2</v>
      </c>
      <c r="F8" s="279"/>
      <c r="G8" s="13"/>
    </row>
    <row r="9" spans="1:7" x14ac:dyDescent="0.25">
      <c r="A9" s="15"/>
      <c r="B9" s="15" t="s">
        <v>34</v>
      </c>
      <c r="C9" s="283" t="s">
        <v>51</v>
      </c>
      <c r="D9" s="3"/>
      <c r="E9" s="15"/>
      <c r="F9" s="15" t="s">
        <v>34</v>
      </c>
      <c r="G9" s="283" t="s">
        <v>51</v>
      </c>
    </row>
    <row r="10" spans="1:7" x14ac:dyDescent="0.25">
      <c r="A10" s="16" t="s">
        <v>35</v>
      </c>
      <c r="B10" s="16" t="s">
        <v>36</v>
      </c>
      <c r="C10" s="284"/>
      <c r="D10" s="3"/>
      <c r="E10" s="16" t="s">
        <v>35</v>
      </c>
      <c r="F10" s="16" t="s">
        <v>36</v>
      </c>
      <c r="G10" s="284"/>
    </row>
    <row r="11" spans="1:7" x14ac:dyDescent="0.25">
      <c r="A11" s="15"/>
      <c r="B11" s="17"/>
      <c r="C11" s="15"/>
      <c r="D11" s="3"/>
      <c r="E11" s="15"/>
      <c r="F11" s="17"/>
      <c r="G11" s="15"/>
    </row>
    <row r="12" spans="1:7" x14ac:dyDescent="0.25">
      <c r="A12" s="18">
        <v>0</v>
      </c>
      <c r="B12" s="18">
        <v>9225</v>
      </c>
      <c r="C12" s="19">
        <v>0.1</v>
      </c>
      <c r="D12" s="3"/>
      <c r="E12" s="18">
        <v>0</v>
      </c>
      <c r="F12" s="18">
        <v>18450</v>
      </c>
      <c r="G12" s="19">
        <v>0.1</v>
      </c>
    </row>
    <row r="13" spans="1:7" x14ac:dyDescent="0.25">
      <c r="A13" s="18">
        <f t="shared" ref="A13:A18" si="0">B12</f>
        <v>9225</v>
      </c>
      <c r="B13" s="18">
        <v>37450</v>
      </c>
      <c r="C13" s="19">
        <v>0.15</v>
      </c>
      <c r="D13" s="3"/>
      <c r="E13" s="18">
        <f t="shared" ref="E13:E18" si="1">F12</f>
        <v>18450</v>
      </c>
      <c r="F13" s="18">
        <v>74900</v>
      </c>
      <c r="G13" s="19">
        <v>0.15</v>
      </c>
    </row>
    <row r="14" spans="1:7" x14ac:dyDescent="0.25">
      <c r="A14" s="18">
        <f t="shared" si="0"/>
        <v>37450</v>
      </c>
      <c r="B14" s="18">
        <v>90750</v>
      </c>
      <c r="C14" s="19">
        <v>0.25</v>
      </c>
      <c r="D14" s="3"/>
      <c r="E14" s="18">
        <f t="shared" si="1"/>
        <v>74900</v>
      </c>
      <c r="F14" s="18">
        <v>151200</v>
      </c>
      <c r="G14" s="19">
        <v>0.25</v>
      </c>
    </row>
    <row r="15" spans="1:7" x14ac:dyDescent="0.25">
      <c r="A15" s="18">
        <f t="shared" si="0"/>
        <v>90750</v>
      </c>
      <c r="B15" s="18">
        <v>189300</v>
      </c>
      <c r="C15" s="19">
        <v>0.28000000000000003</v>
      </c>
      <c r="D15" s="3"/>
      <c r="E15" s="18">
        <f t="shared" si="1"/>
        <v>151200</v>
      </c>
      <c r="F15" s="18">
        <v>230450</v>
      </c>
      <c r="G15" s="19">
        <v>0.28000000000000003</v>
      </c>
    </row>
    <row r="16" spans="1:7" x14ac:dyDescent="0.25">
      <c r="A16" s="18">
        <f t="shared" si="0"/>
        <v>189300</v>
      </c>
      <c r="B16" s="18">
        <v>411500</v>
      </c>
      <c r="C16" s="19">
        <v>0.33</v>
      </c>
      <c r="D16" s="3"/>
      <c r="E16" s="18">
        <f t="shared" si="1"/>
        <v>230450</v>
      </c>
      <c r="F16" s="18">
        <v>411500</v>
      </c>
      <c r="G16" s="19">
        <v>0.33</v>
      </c>
    </row>
    <row r="17" spans="1:7" x14ac:dyDescent="0.25">
      <c r="A17" s="18">
        <f t="shared" si="0"/>
        <v>411500</v>
      </c>
      <c r="B17" s="18">
        <v>413200</v>
      </c>
      <c r="C17" s="19">
        <v>0.35</v>
      </c>
      <c r="D17" s="3"/>
      <c r="E17" s="18">
        <f t="shared" si="1"/>
        <v>411500</v>
      </c>
      <c r="F17" s="18">
        <v>464850</v>
      </c>
      <c r="G17" s="19">
        <v>0.35</v>
      </c>
    </row>
    <row r="18" spans="1:7" x14ac:dyDescent="0.25">
      <c r="A18" s="20">
        <f t="shared" si="0"/>
        <v>413200</v>
      </c>
      <c r="B18" s="21" t="s">
        <v>13</v>
      </c>
      <c r="C18" s="49">
        <v>0.39600000000000002</v>
      </c>
      <c r="D18" s="3"/>
      <c r="E18" s="20">
        <f t="shared" si="1"/>
        <v>464850</v>
      </c>
      <c r="F18" s="21" t="s">
        <v>13</v>
      </c>
      <c r="G18" s="49">
        <v>0.39600000000000002</v>
      </c>
    </row>
    <row r="19" spans="1:7" x14ac:dyDescent="0.25">
      <c r="A19" s="18"/>
      <c r="B19" s="23"/>
      <c r="C19" s="24"/>
      <c r="D19" s="14"/>
      <c r="E19" s="14"/>
      <c r="F19" s="3"/>
      <c r="G19" s="18"/>
    </row>
    <row r="20" spans="1:7" x14ac:dyDescent="0.25">
      <c r="A20" s="266" t="s">
        <v>37</v>
      </c>
      <c r="B20" s="280"/>
      <c r="C20" s="280"/>
      <c r="D20" s="10"/>
      <c r="E20" s="266" t="s">
        <v>43</v>
      </c>
      <c r="F20" s="280"/>
      <c r="G20" s="280"/>
    </row>
    <row r="21" spans="1:7" ht="14.25" thickBot="1" x14ac:dyDescent="0.3">
      <c r="A21" s="281"/>
      <c r="B21" s="281"/>
      <c r="C21" s="281"/>
      <c r="D21" s="26"/>
      <c r="E21" s="281"/>
      <c r="F21" s="281"/>
      <c r="G21" s="281"/>
    </row>
    <row r="22" spans="1:7" ht="14.25" thickTop="1" x14ac:dyDescent="0.25">
      <c r="A22" s="279" t="s">
        <v>2</v>
      </c>
      <c r="B22" s="279"/>
      <c r="C22" s="13"/>
      <c r="D22" s="3"/>
      <c r="E22" s="279" t="s">
        <v>2</v>
      </c>
      <c r="F22" s="279"/>
      <c r="G22" s="13"/>
    </row>
    <row r="23" spans="1:7" x14ac:dyDescent="0.25">
      <c r="A23" s="15"/>
      <c r="B23" s="15" t="s">
        <v>34</v>
      </c>
      <c r="C23" s="283" t="s">
        <v>51</v>
      </c>
      <c r="D23" s="3"/>
      <c r="E23" s="15"/>
      <c r="F23" s="15" t="s">
        <v>34</v>
      </c>
      <c r="G23" s="283" t="s">
        <v>51</v>
      </c>
    </row>
    <row r="24" spans="1:7" x14ac:dyDescent="0.25">
      <c r="A24" s="16" t="s">
        <v>35</v>
      </c>
      <c r="B24" s="16" t="s">
        <v>36</v>
      </c>
      <c r="C24" s="284"/>
      <c r="D24" s="3"/>
      <c r="E24" s="16" t="s">
        <v>35</v>
      </c>
      <c r="F24" s="16" t="s">
        <v>36</v>
      </c>
      <c r="G24" s="284"/>
    </row>
    <row r="25" spans="1:7" x14ac:dyDescent="0.25">
      <c r="A25" s="15"/>
      <c r="B25" s="17"/>
      <c r="C25" s="15"/>
      <c r="D25" s="3"/>
      <c r="E25" s="15"/>
      <c r="F25" s="17"/>
      <c r="G25" s="15"/>
    </row>
    <row r="26" spans="1:7" x14ac:dyDescent="0.25">
      <c r="A26" s="18">
        <v>0</v>
      </c>
      <c r="B26" s="18">
        <v>13150</v>
      </c>
      <c r="C26" s="19">
        <v>0.1</v>
      </c>
      <c r="D26" s="3"/>
      <c r="E26" s="18">
        <v>0</v>
      </c>
      <c r="F26" s="18">
        <v>9225</v>
      </c>
      <c r="G26" s="19">
        <v>0.1</v>
      </c>
    </row>
    <row r="27" spans="1:7" x14ac:dyDescent="0.25">
      <c r="A27" s="18">
        <f t="shared" ref="A27:A32" si="2">B26</f>
        <v>13150</v>
      </c>
      <c r="B27" s="18">
        <v>50200</v>
      </c>
      <c r="C27" s="19">
        <v>0.15</v>
      </c>
      <c r="D27" s="3"/>
      <c r="E27" s="18">
        <f t="shared" ref="E27:E32" si="3">F26</f>
        <v>9225</v>
      </c>
      <c r="F27" s="18">
        <v>37450</v>
      </c>
      <c r="G27" s="19">
        <v>0.15</v>
      </c>
    </row>
    <row r="28" spans="1:7" x14ac:dyDescent="0.25">
      <c r="A28" s="18">
        <f t="shared" si="2"/>
        <v>50200</v>
      </c>
      <c r="B28" s="18">
        <v>129600</v>
      </c>
      <c r="C28" s="19">
        <v>0.25</v>
      </c>
      <c r="D28" s="3"/>
      <c r="E28" s="18">
        <f t="shared" si="3"/>
        <v>37450</v>
      </c>
      <c r="F28" s="18">
        <v>75600</v>
      </c>
      <c r="G28" s="19">
        <v>0.25</v>
      </c>
    </row>
    <row r="29" spans="1:7" x14ac:dyDescent="0.25">
      <c r="A29" s="18">
        <f t="shared" si="2"/>
        <v>129600</v>
      </c>
      <c r="B29" s="18">
        <v>209850</v>
      </c>
      <c r="C29" s="19">
        <v>0.28000000000000003</v>
      </c>
      <c r="D29" s="3"/>
      <c r="E29" s="18">
        <f t="shared" si="3"/>
        <v>75600</v>
      </c>
      <c r="F29" s="18">
        <v>115225</v>
      </c>
      <c r="G29" s="19">
        <v>0.28000000000000003</v>
      </c>
    </row>
    <row r="30" spans="1:7" x14ac:dyDescent="0.25">
      <c r="A30" s="18">
        <f t="shared" si="2"/>
        <v>209850</v>
      </c>
      <c r="B30" s="18">
        <v>411500</v>
      </c>
      <c r="C30" s="19">
        <v>0.33</v>
      </c>
      <c r="D30" s="3"/>
      <c r="E30" s="18">
        <f t="shared" si="3"/>
        <v>115225</v>
      </c>
      <c r="F30" s="18">
        <v>205750</v>
      </c>
      <c r="G30" s="19">
        <v>0.33</v>
      </c>
    </row>
    <row r="31" spans="1:7" x14ac:dyDescent="0.25">
      <c r="A31" s="18">
        <f t="shared" si="2"/>
        <v>411500</v>
      </c>
      <c r="B31" s="18">
        <v>439000</v>
      </c>
      <c r="C31" s="19">
        <v>0.35</v>
      </c>
      <c r="D31" s="3"/>
      <c r="E31" s="18">
        <f t="shared" si="3"/>
        <v>205750</v>
      </c>
      <c r="F31" s="18">
        <v>232425</v>
      </c>
      <c r="G31" s="19">
        <v>0.35</v>
      </c>
    </row>
    <row r="32" spans="1:7" x14ac:dyDescent="0.25">
      <c r="A32" s="20">
        <f t="shared" si="2"/>
        <v>439000</v>
      </c>
      <c r="B32" s="21" t="s">
        <v>13</v>
      </c>
      <c r="C32" s="49">
        <v>0.39600000000000002</v>
      </c>
      <c r="D32" s="3"/>
      <c r="E32" s="20">
        <f t="shared" si="3"/>
        <v>232425</v>
      </c>
      <c r="F32" s="21" t="s">
        <v>13</v>
      </c>
      <c r="G32" s="49">
        <v>0.39600000000000002</v>
      </c>
    </row>
    <row r="33" spans="1:8" x14ac:dyDescent="0.25">
      <c r="A33" s="18"/>
      <c r="B33" s="23"/>
      <c r="C33" s="19"/>
      <c r="D33" s="3"/>
      <c r="E33" s="18"/>
      <c r="F33" s="23"/>
      <c r="G33" s="19"/>
    </row>
    <row r="34" spans="1:8" ht="14.25" thickBot="1" x14ac:dyDescent="0.3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8" ht="14.25" thickTop="1" x14ac:dyDescent="0.25">
      <c r="A35" s="12"/>
      <c r="B35" s="12" t="s">
        <v>45</v>
      </c>
      <c r="C35" s="12" t="s">
        <v>46</v>
      </c>
      <c r="D35" s="3"/>
      <c r="E35" s="290" t="s">
        <v>124</v>
      </c>
      <c r="F35" s="290"/>
      <c r="G35" s="290"/>
    </row>
    <row r="36" spans="1:8" x14ac:dyDescent="0.25">
      <c r="A36" s="32" t="s">
        <v>47</v>
      </c>
      <c r="B36" s="32">
        <v>6300</v>
      </c>
      <c r="C36" s="32">
        <v>1550</v>
      </c>
      <c r="D36" s="3"/>
      <c r="E36" s="291"/>
      <c r="F36" s="291"/>
      <c r="G36" s="291"/>
    </row>
    <row r="37" spans="1:8" ht="27" x14ac:dyDescent="0.25">
      <c r="A37" s="32" t="s">
        <v>57</v>
      </c>
      <c r="B37" s="32">
        <v>12600</v>
      </c>
      <c r="C37" s="32">
        <v>1250</v>
      </c>
      <c r="D37" s="3"/>
      <c r="E37" s="51" t="s">
        <v>86</v>
      </c>
      <c r="F37" s="3"/>
      <c r="G37" s="39">
        <v>4000</v>
      </c>
    </row>
    <row r="38" spans="1:8" ht="27" x14ac:dyDescent="0.25">
      <c r="A38" s="32" t="s">
        <v>48</v>
      </c>
      <c r="B38" s="32">
        <v>9250</v>
      </c>
      <c r="C38" s="32">
        <v>1550</v>
      </c>
      <c r="D38" s="3"/>
      <c r="E38" s="3"/>
      <c r="F38" s="3"/>
      <c r="G38" s="3"/>
    </row>
    <row r="39" spans="1:8" ht="27" x14ac:dyDescent="0.25">
      <c r="A39" s="37" t="s">
        <v>73</v>
      </c>
      <c r="B39" s="37">
        <v>6300</v>
      </c>
      <c r="C39" s="37">
        <v>1250</v>
      </c>
      <c r="D39" s="3"/>
      <c r="E39" s="267" t="s">
        <v>85</v>
      </c>
      <c r="F39" s="267"/>
      <c r="G39" s="39">
        <v>3000</v>
      </c>
    </row>
    <row r="40" spans="1:8" x14ac:dyDescent="0.25">
      <c r="A40" s="32"/>
      <c r="B40" s="32"/>
      <c r="C40" s="32"/>
      <c r="D40" s="3"/>
      <c r="E40" s="39"/>
      <c r="F40" s="3"/>
      <c r="G40" s="39"/>
    </row>
    <row r="41" spans="1:8" ht="14.25" thickBot="1" x14ac:dyDescent="0.3">
      <c r="A41" s="40" t="s">
        <v>49</v>
      </c>
      <c r="B41" s="40"/>
      <c r="C41" s="40"/>
      <c r="D41" s="40"/>
      <c r="E41" s="40"/>
      <c r="F41" s="40"/>
      <c r="G41" s="52"/>
    </row>
    <row r="42" spans="1:8" ht="14.25" thickTop="1" x14ac:dyDescent="0.25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x14ac:dyDescent="0.25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x14ac:dyDescent="0.25">
      <c r="A44" s="3" t="s">
        <v>47</v>
      </c>
      <c r="B44" s="3"/>
      <c r="C44" s="44">
        <f>B36+G37</f>
        <v>10300</v>
      </c>
      <c r="D44" s="44">
        <f>C44+C36</f>
        <v>11850</v>
      </c>
      <c r="E44" s="44">
        <f>D44+C36</f>
        <v>13400</v>
      </c>
      <c r="F44" s="44"/>
      <c r="G44" s="44"/>
      <c r="H44" s="3"/>
    </row>
    <row r="45" spans="1:8" x14ac:dyDescent="0.25">
      <c r="A45" s="3" t="s">
        <v>48</v>
      </c>
      <c r="B45" s="3"/>
      <c r="C45" s="44">
        <f>B38+G37</f>
        <v>13250</v>
      </c>
      <c r="D45" s="44">
        <f>C45+C38</f>
        <v>14800</v>
      </c>
      <c r="E45" s="44">
        <f>D45+C38</f>
        <v>16350</v>
      </c>
      <c r="F45" s="44"/>
      <c r="G45" s="44"/>
      <c r="H45" s="3"/>
    </row>
    <row r="46" spans="1:8" x14ac:dyDescent="0.25">
      <c r="A46" s="56" t="s">
        <v>57</v>
      </c>
      <c r="B46" s="56"/>
      <c r="C46" s="45">
        <f>B37+G37+G37</f>
        <v>20600</v>
      </c>
      <c r="D46" s="45">
        <f>C46+C37</f>
        <v>21850</v>
      </c>
      <c r="E46" s="45">
        <f>D46+C37</f>
        <v>23100</v>
      </c>
      <c r="F46" s="45">
        <f>E46+C37</f>
        <v>24350</v>
      </c>
      <c r="G46" s="45">
        <f>F46+C37</f>
        <v>25600</v>
      </c>
      <c r="H46" s="3"/>
    </row>
    <row r="47" spans="1:8" x14ac:dyDescent="0.25">
      <c r="A47" s="46"/>
      <c r="B47" s="46"/>
      <c r="C47" s="47"/>
      <c r="D47" s="47"/>
      <c r="E47" s="47"/>
      <c r="F47" s="47"/>
      <c r="G47" s="47"/>
      <c r="H47" s="3"/>
    </row>
    <row r="48" spans="1:8" x14ac:dyDescent="0.25">
      <c r="A48" s="3" t="s">
        <v>130</v>
      </c>
      <c r="B48" s="3"/>
      <c r="C48" s="3"/>
      <c r="D48" s="3"/>
      <c r="E48" s="3"/>
      <c r="F48" s="3"/>
      <c r="G48" s="3"/>
    </row>
    <row r="49" spans="1:7" x14ac:dyDescent="0.25">
      <c r="A49" s="48" t="s">
        <v>131</v>
      </c>
      <c r="B49" s="3"/>
      <c r="C49" s="3"/>
      <c r="D49" s="3"/>
      <c r="E49" s="3"/>
      <c r="F49" s="3"/>
      <c r="G49" s="3"/>
    </row>
  </sheetData>
  <mergeCells count="14">
    <mergeCell ref="A6:C7"/>
    <mergeCell ref="E6:G7"/>
    <mergeCell ref="A8:B8"/>
    <mergeCell ref="E8:F8"/>
    <mergeCell ref="C9:C10"/>
    <mergeCell ref="G9:G10"/>
    <mergeCell ref="E35:G36"/>
    <mergeCell ref="E39:F39"/>
    <mergeCell ref="A20:C21"/>
    <mergeCell ref="E20:G21"/>
    <mergeCell ref="A22:B22"/>
    <mergeCell ref="E22:F22"/>
    <mergeCell ref="C23:C24"/>
    <mergeCell ref="G23:G24"/>
  </mergeCells>
  <pageMargins left="0.75" right="0.75" top="1" bottom="1" header="0.3" footer="0.3"/>
  <pageSetup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9"/>
  <sheetViews>
    <sheetView showGridLines="0" topLeftCell="A10" zoomScaleNormal="100" workbookViewId="0">
      <selection activeCell="C2" sqref="A1:IV65536"/>
    </sheetView>
  </sheetViews>
  <sheetFormatPr defaultColWidth="12.28515625" defaultRowHeight="13.5" x14ac:dyDescent="0.25"/>
  <cols>
    <col min="1" max="16384" width="12.28515625" style="4"/>
  </cols>
  <sheetData>
    <row r="1" spans="1:7" x14ac:dyDescent="0.25">
      <c r="A1" s="1">
        <v>41677</v>
      </c>
      <c r="B1" s="2"/>
      <c r="C1" s="2"/>
      <c r="D1" s="2"/>
      <c r="E1" s="3"/>
      <c r="F1" s="3"/>
      <c r="G1" s="3"/>
    </row>
    <row r="2" spans="1:7" x14ac:dyDescent="0.25">
      <c r="A2" s="1"/>
      <c r="B2" s="2"/>
      <c r="C2" s="2"/>
      <c r="D2" s="2"/>
      <c r="E2" s="3"/>
      <c r="F2" s="3"/>
      <c r="G2" s="3"/>
    </row>
    <row r="3" spans="1:7" x14ac:dyDescent="0.25">
      <c r="A3" s="6" t="s">
        <v>127</v>
      </c>
      <c r="B3" s="7"/>
      <c r="C3" s="8"/>
      <c r="D3" s="8"/>
      <c r="E3" s="8"/>
      <c r="F3" s="8"/>
      <c r="G3" s="8"/>
    </row>
    <row r="4" spans="1:7" x14ac:dyDescent="0.25">
      <c r="A4" s="6" t="s">
        <v>59</v>
      </c>
      <c r="B4" s="7"/>
      <c r="C4" s="8"/>
      <c r="D4" s="8"/>
      <c r="E4" s="8"/>
      <c r="F4" s="8"/>
      <c r="G4" s="8"/>
    </row>
    <row r="5" spans="1:7" x14ac:dyDescent="0.25">
      <c r="A5" s="6"/>
      <c r="B5" s="7"/>
      <c r="C5" s="8"/>
      <c r="D5" s="8"/>
      <c r="E5" s="8"/>
      <c r="F5" s="8"/>
      <c r="G5" s="8"/>
    </row>
    <row r="6" spans="1:7" x14ac:dyDescent="0.25">
      <c r="A6" s="266" t="s">
        <v>54</v>
      </c>
      <c r="B6" s="267"/>
      <c r="C6" s="267"/>
      <c r="D6" s="10"/>
      <c r="E6" s="266" t="s">
        <v>53</v>
      </c>
      <c r="F6" s="267"/>
      <c r="G6" s="267"/>
    </row>
    <row r="7" spans="1:7" ht="14.25" thickBot="1" x14ac:dyDescent="0.3">
      <c r="A7" s="268"/>
      <c r="B7" s="268"/>
      <c r="C7" s="268"/>
      <c r="D7" s="11"/>
      <c r="E7" s="268"/>
      <c r="F7" s="268"/>
      <c r="G7" s="268"/>
    </row>
    <row r="8" spans="1:7" ht="14.25" thickTop="1" x14ac:dyDescent="0.25">
      <c r="A8" s="279" t="s">
        <v>2</v>
      </c>
      <c r="B8" s="279"/>
      <c r="C8" s="13"/>
      <c r="D8" s="14"/>
      <c r="E8" s="279" t="s">
        <v>2</v>
      </c>
      <c r="F8" s="279"/>
      <c r="G8" s="13"/>
    </row>
    <row r="9" spans="1:7" x14ac:dyDescent="0.25">
      <c r="A9" s="15"/>
      <c r="B9" s="15" t="s">
        <v>34</v>
      </c>
      <c r="C9" s="283" t="s">
        <v>51</v>
      </c>
      <c r="D9" s="3"/>
      <c r="E9" s="15"/>
      <c r="F9" s="15" t="s">
        <v>34</v>
      </c>
      <c r="G9" s="283" t="s">
        <v>51</v>
      </c>
    </row>
    <row r="10" spans="1:7" x14ac:dyDescent="0.25">
      <c r="A10" s="16" t="s">
        <v>35</v>
      </c>
      <c r="B10" s="16" t="s">
        <v>36</v>
      </c>
      <c r="C10" s="284"/>
      <c r="D10" s="3"/>
      <c r="E10" s="16" t="s">
        <v>35</v>
      </c>
      <c r="F10" s="16" t="s">
        <v>36</v>
      </c>
      <c r="G10" s="284"/>
    </row>
    <row r="11" spans="1:7" x14ac:dyDescent="0.25">
      <c r="A11" s="15"/>
      <c r="B11" s="17"/>
      <c r="C11" s="15"/>
      <c r="D11" s="3"/>
      <c r="E11" s="15"/>
      <c r="F11" s="17"/>
      <c r="G11" s="15"/>
    </row>
    <row r="12" spans="1:7" x14ac:dyDescent="0.25">
      <c r="A12" s="18">
        <v>0</v>
      </c>
      <c r="B12" s="18">
        <v>9075</v>
      </c>
      <c r="C12" s="19">
        <v>0.1</v>
      </c>
      <c r="D12" s="3"/>
      <c r="E12" s="18">
        <v>0</v>
      </c>
      <c r="F12" s="18">
        <v>18150</v>
      </c>
      <c r="G12" s="19">
        <v>0.1</v>
      </c>
    </row>
    <row r="13" spans="1:7" x14ac:dyDescent="0.25">
      <c r="A13" s="18">
        <f t="shared" ref="A13:A18" si="0">B12</f>
        <v>9075</v>
      </c>
      <c r="B13" s="18">
        <v>36900</v>
      </c>
      <c r="C13" s="19">
        <v>0.15</v>
      </c>
      <c r="D13" s="3"/>
      <c r="E13" s="18">
        <f t="shared" ref="E13:E18" si="1">F12</f>
        <v>18150</v>
      </c>
      <c r="F13" s="18">
        <v>73800</v>
      </c>
      <c r="G13" s="19">
        <v>0.15</v>
      </c>
    </row>
    <row r="14" spans="1:7" x14ac:dyDescent="0.25">
      <c r="A14" s="18">
        <f t="shared" si="0"/>
        <v>36900</v>
      </c>
      <c r="B14" s="18">
        <v>89350</v>
      </c>
      <c r="C14" s="19">
        <v>0.25</v>
      </c>
      <c r="D14" s="3"/>
      <c r="E14" s="18">
        <f t="shared" si="1"/>
        <v>73800</v>
      </c>
      <c r="F14" s="18">
        <v>148850</v>
      </c>
      <c r="G14" s="19">
        <v>0.25</v>
      </c>
    </row>
    <row r="15" spans="1:7" x14ac:dyDescent="0.25">
      <c r="A15" s="18">
        <f t="shared" si="0"/>
        <v>89350</v>
      </c>
      <c r="B15" s="18">
        <v>186350</v>
      </c>
      <c r="C15" s="19">
        <v>0.28000000000000003</v>
      </c>
      <c r="D15" s="3"/>
      <c r="E15" s="18">
        <f t="shared" si="1"/>
        <v>148850</v>
      </c>
      <c r="F15" s="18">
        <v>226850</v>
      </c>
      <c r="G15" s="19">
        <v>0.28000000000000003</v>
      </c>
    </row>
    <row r="16" spans="1:7" x14ac:dyDescent="0.25">
      <c r="A16" s="18">
        <f t="shared" si="0"/>
        <v>186350</v>
      </c>
      <c r="B16" s="18">
        <v>405100</v>
      </c>
      <c r="C16" s="19">
        <v>0.33</v>
      </c>
      <c r="D16" s="3"/>
      <c r="E16" s="18">
        <f t="shared" si="1"/>
        <v>226850</v>
      </c>
      <c r="F16" s="18">
        <v>405100</v>
      </c>
      <c r="G16" s="19">
        <v>0.33</v>
      </c>
    </row>
    <row r="17" spans="1:7" x14ac:dyDescent="0.25">
      <c r="A17" s="18">
        <f t="shared" si="0"/>
        <v>405100</v>
      </c>
      <c r="B17" s="18">
        <v>406750</v>
      </c>
      <c r="C17" s="19">
        <v>0.35</v>
      </c>
      <c r="D17" s="3"/>
      <c r="E17" s="18">
        <f t="shared" si="1"/>
        <v>405100</v>
      </c>
      <c r="F17" s="18">
        <v>457600</v>
      </c>
      <c r="G17" s="19">
        <v>0.35</v>
      </c>
    </row>
    <row r="18" spans="1:7" x14ac:dyDescent="0.25">
      <c r="A18" s="20">
        <f t="shared" si="0"/>
        <v>406750</v>
      </c>
      <c r="B18" s="21" t="s">
        <v>13</v>
      </c>
      <c r="C18" s="49">
        <v>0.39600000000000002</v>
      </c>
      <c r="D18" s="3"/>
      <c r="E18" s="20">
        <f t="shared" si="1"/>
        <v>457600</v>
      </c>
      <c r="F18" s="21" t="s">
        <v>13</v>
      </c>
      <c r="G18" s="49">
        <v>0.39600000000000002</v>
      </c>
    </row>
    <row r="19" spans="1:7" x14ac:dyDescent="0.25">
      <c r="A19" s="18"/>
      <c r="B19" s="23"/>
      <c r="C19" s="24"/>
      <c r="D19" s="14"/>
      <c r="E19" s="14"/>
      <c r="F19" s="3"/>
      <c r="G19" s="18"/>
    </row>
    <row r="20" spans="1:7" x14ac:dyDescent="0.25">
      <c r="A20" s="266" t="s">
        <v>37</v>
      </c>
      <c r="B20" s="280"/>
      <c r="C20" s="280"/>
      <c r="D20" s="10"/>
      <c r="E20" s="266" t="s">
        <v>43</v>
      </c>
      <c r="F20" s="280"/>
      <c r="G20" s="280"/>
    </row>
    <row r="21" spans="1:7" ht="14.25" thickBot="1" x14ac:dyDescent="0.3">
      <c r="A21" s="281"/>
      <c r="B21" s="281"/>
      <c r="C21" s="281"/>
      <c r="D21" s="26"/>
      <c r="E21" s="281"/>
      <c r="F21" s="281"/>
      <c r="G21" s="281"/>
    </row>
    <row r="22" spans="1:7" ht="14.25" thickTop="1" x14ac:dyDescent="0.25">
      <c r="A22" s="279" t="s">
        <v>2</v>
      </c>
      <c r="B22" s="279"/>
      <c r="C22" s="13"/>
      <c r="D22" s="3"/>
      <c r="E22" s="279" t="s">
        <v>2</v>
      </c>
      <c r="F22" s="279"/>
      <c r="G22" s="13"/>
    </row>
    <row r="23" spans="1:7" x14ac:dyDescent="0.25">
      <c r="A23" s="15"/>
      <c r="B23" s="15" t="s">
        <v>34</v>
      </c>
      <c r="C23" s="283" t="s">
        <v>51</v>
      </c>
      <c r="D23" s="3"/>
      <c r="E23" s="15"/>
      <c r="F23" s="15" t="s">
        <v>34</v>
      </c>
      <c r="G23" s="283" t="s">
        <v>51</v>
      </c>
    </row>
    <row r="24" spans="1:7" x14ac:dyDescent="0.25">
      <c r="A24" s="16" t="s">
        <v>35</v>
      </c>
      <c r="B24" s="16" t="s">
        <v>36</v>
      </c>
      <c r="C24" s="284"/>
      <c r="D24" s="3"/>
      <c r="E24" s="16" t="s">
        <v>35</v>
      </c>
      <c r="F24" s="16" t="s">
        <v>36</v>
      </c>
      <c r="G24" s="284"/>
    </row>
    <row r="25" spans="1:7" x14ac:dyDescent="0.25">
      <c r="A25" s="15"/>
      <c r="B25" s="17"/>
      <c r="C25" s="15"/>
      <c r="D25" s="3"/>
      <c r="E25" s="15"/>
      <c r="F25" s="17"/>
      <c r="G25" s="15"/>
    </row>
    <row r="26" spans="1:7" x14ac:dyDescent="0.25">
      <c r="A26" s="18">
        <v>0</v>
      </c>
      <c r="B26" s="18">
        <v>12950</v>
      </c>
      <c r="C26" s="19">
        <v>0.1</v>
      </c>
      <c r="D26" s="3"/>
      <c r="E26" s="18">
        <v>0</v>
      </c>
      <c r="F26" s="18">
        <v>9075</v>
      </c>
      <c r="G26" s="19">
        <v>0.1</v>
      </c>
    </row>
    <row r="27" spans="1:7" x14ac:dyDescent="0.25">
      <c r="A27" s="18">
        <f t="shared" ref="A27:A32" si="2">B26</f>
        <v>12950</v>
      </c>
      <c r="B27" s="18">
        <v>49400</v>
      </c>
      <c r="C27" s="19">
        <v>0.15</v>
      </c>
      <c r="D27" s="3"/>
      <c r="E27" s="18">
        <f t="shared" ref="E27:E32" si="3">F26</f>
        <v>9075</v>
      </c>
      <c r="F27" s="18">
        <v>36900</v>
      </c>
      <c r="G27" s="19">
        <v>0.15</v>
      </c>
    </row>
    <row r="28" spans="1:7" x14ac:dyDescent="0.25">
      <c r="A28" s="18">
        <f t="shared" si="2"/>
        <v>49400</v>
      </c>
      <c r="B28" s="18">
        <v>127550</v>
      </c>
      <c r="C28" s="19">
        <v>0.25</v>
      </c>
      <c r="D28" s="3"/>
      <c r="E28" s="18">
        <f t="shared" si="3"/>
        <v>36900</v>
      </c>
      <c r="F28" s="18">
        <v>74425</v>
      </c>
      <c r="G28" s="19">
        <v>0.25</v>
      </c>
    </row>
    <row r="29" spans="1:7" x14ac:dyDescent="0.25">
      <c r="A29" s="18">
        <f t="shared" si="2"/>
        <v>127550</v>
      </c>
      <c r="B29" s="18">
        <v>206600</v>
      </c>
      <c r="C29" s="19">
        <v>0.28000000000000003</v>
      </c>
      <c r="D29" s="3"/>
      <c r="E29" s="18">
        <f t="shared" si="3"/>
        <v>74425</v>
      </c>
      <c r="F29" s="18">
        <v>113425</v>
      </c>
      <c r="G29" s="19">
        <v>0.28000000000000003</v>
      </c>
    </row>
    <row r="30" spans="1:7" x14ac:dyDescent="0.25">
      <c r="A30" s="18">
        <f t="shared" si="2"/>
        <v>206600</v>
      </c>
      <c r="B30" s="18">
        <v>405100</v>
      </c>
      <c r="C30" s="19">
        <v>0.33</v>
      </c>
      <c r="D30" s="3"/>
      <c r="E30" s="18">
        <f t="shared" si="3"/>
        <v>113425</v>
      </c>
      <c r="F30" s="18">
        <v>202550</v>
      </c>
      <c r="G30" s="19">
        <v>0.33</v>
      </c>
    </row>
    <row r="31" spans="1:7" x14ac:dyDescent="0.25">
      <c r="A31" s="18">
        <f t="shared" si="2"/>
        <v>405100</v>
      </c>
      <c r="B31" s="18">
        <v>432200</v>
      </c>
      <c r="C31" s="19">
        <v>0.35</v>
      </c>
      <c r="D31" s="3"/>
      <c r="E31" s="18">
        <f t="shared" si="3"/>
        <v>202550</v>
      </c>
      <c r="F31" s="18">
        <v>228800</v>
      </c>
      <c r="G31" s="19">
        <v>0.35</v>
      </c>
    </row>
    <row r="32" spans="1:7" x14ac:dyDescent="0.25">
      <c r="A32" s="20">
        <f t="shared" si="2"/>
        <v>432200</v>
      </c>
      <c r="B32" s="21" t="s">
        <v>13</v>
      </c>
      <c r="C32" s="49">
        <v>0.39600000000000002</v>
      </c>
      <c r="D32" s="3"/>
      <c r="E32" s="20">
        <f t="shared" si="3"/>
        <v>228800</v>
      </c>
      <c r="F32" s="21" t="s">
        <v>13</v>
      </c>
      <c r="G32" s="49">
        <v>0.39600000000000002</v>
      </c>
    </row>
    <row r="33" spans="1:8" x14ac:dyDescent="0.25">
      <c r="A33" s="18"/>
      <c r="B33" s="23"/>
      <c r="C33" s="19"/>
      <c r="D33" s="3"/>
      <c r="E33" s="18"/>
      <c r="F33" s="23"/>
      <c r="G33" s="19"/>
    </row>
    <row r="34" spans="1:8" ht="14.25" thickBot="1" x14ac:dyDescent="0.3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8" ht="14.25" thickTop="1" x14ac:dyDescent="0.25">
      <c r="A35" s="12"/>
      <c r="B35" s="12" t="s">
        <v>45</v>
      </c>
      <c r="C35" s="12" t="s">
        <v>46</v>
      </c>
      <c r="D35" s="3"/>
      <c r="E35" s="290" t="s">
        <v>124</v>
      </c>
      <c r="F35" s="290"/>
      <c r="G35" s="290"/>
    </row>
    <row r="36" spans="1:8" x14ac:dyDescent="0.25">
      <c r="A36" s="32" t="s">
        <v>47</v>
      </c>
      <c r="B36" s="32">
        <v>6200</v>
      </c>
      <c r="C36" s="32">
        <v>1550</v>
      </c>
      <c r="D36" s="3"/>
      <c r="E36" s="291"/>
      <c r="F36" s="291"/>
      <c r="G36" s="291"/>
    </row>
    <row r="37" spans="1:8" ht="27" x14ac:dyDescent="0.25">
      <c r="A37" s="32" t="s">
        <v>57</v>
      </c>
      <c r="B37" s="32">
        <v>12400</v>
      </c>
      <c r="C37" s="32">
        <v>1200</v>
      </c>
      <c r="D37" s="3"/>
      <c r="E37" s="51" t="s">
        <v>86</v>
      </c>
      <c r="F37" s="3"/>
      <c r="G37" s="39">
        <v>3950</v>
      </c>
    </row>
    <row r="38" spans="1:8" ht="27" x14ac:dyDescent="0.25">
      <c r="A38" s="32" t="s">
        <v>48</v>
      </c>
      <c r="B38" s="32">
        <v>9100</v>
      </c>
      <c r="C38" s="32">
        <v>1550</v>
      </c>
      <c r="D38" s="3"/>
      <c r="E38" s="3"/>
      <c r="F38" s="3"/>
      <c r="G38" s="3"/>
    </row>
    <row r="39" spans="1:8" ht="27" x14ac:dyDescent="0.25">
      <c r="A39" s="37" t="s">
        <v>73</v>
      </c>
      <c r="B39" s="37">
        <v>6200</v>
      </c>
      <c r="C39" s="37">
        <v>1200</v>
      </c>
      <c r="D39" s="3"/>
      <c r="E39" s="267" t="s">
        <v>85</v>
      </c>
      <c r="F39" s="267"/>
      <c r="G39" s="39">
        <v>3000</v>
      </c>
    </row>
    <row r="40" spans="1:8" x14ac:dyDescent="0.25">
      <c r="A40" s="32"/>
      <c r="B40" s="32"/>
      <c r="C40" s="32"/>
      <c r="D40" s="3"/>
      <c r="E40" s="39"/>
      <c r="F40" s="3"/>
      <c r="G40" s="39"/>
    </row>
    <row r="41" spans="1:8" ht="14.25" thickBot="1" x14ac:dyDescent="0.3">
      <c r="A41" s="40" t="s">
        <v>49</v>
      </c>
      <c r="B41" s="40"/>
      <c r="C41" s="40"/>
      <c r="D41" s="40"/>
      <c r="E41" s="40"/>
      <c r="F41" s="40"/>
      <c r="G41" s="52"/>
    </row>
    <row r="42" spans="1:8" ht="14.25" thickTop="1" x14ac:dyDescent="0.25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x14ac:dyDescent="0.25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x14ac:dyDescent="0.25">
      <c r="A44" s="3" t="s">
        <v>47</v>
      </c>
      <c r="B44" s="3"/>
      <c r="C44" s="44">
        <f>B36+G37</f>
        <v>10150</v>
      </c>
      <c r="D44" s="44">
        <f>C44+C36</f>
        <v>11700</v>
      </c>
      <c r="E44" s="44">
        <f>D44+C36</f>
        <v>13250</v>
      </c>
      <c r="F44" s="44"/>
      <c r="G44" s="44"/>
      <c r="H44" s="3"/>
    </row>
    <row r="45" spans="1:8" x14ac:dyDescent="0.25">
      <c r="A45" s="3" t="s">
        <v>48</v>
      </c>
      <c r="B45" s="3"/>
      <c r="C45" s="44">
        <f>B38+G37</f>
        <v>13050</v>
      </c>
      <c r="D45" s="44">
        <f>C45+C38</f>
        <v>14600</v>
      </c>
      <c r="E45" s="44">
        <f>D45+C38</f>
        <v>16150</v>
      </c>
      <c r="F45" s="44"/>
      <c r="G45" s="44"/>
      <c r="H45" s="3"/>
    </row>
    <row r="46" spans="1:8" x14ac:dyDescent="0.25">
      <c r="A46" s="56" t="s">
        <v>57</v>
      </c>
      <c r="B46" s="56"/>
      <c r="C46" s="45">
        <f>B37+G37+G37</f>
        <v>20300</v>
      </c>
      <c r="D46" s="45">
        <f>C46+C37</f>
        <v>21500</v>
      </c>
      <c r="E46" s="45">
        <f>D46+C37</f>
        <v>22700</v>
      </c>
      <c r="F46" s="45">
        <f>E46+C37</f>
        <v>23900</v>
      </c>
      <c r="G46" s="45">
        <f>F46+C37</f>
        <v>25100</v>
      </c>
      <c r="H46" s="3"/>
    </row>
    <row r="47" spans="1:8" x14ac:dyDescent="0.25">
      <c r="A47" s="46"/>
      <c r="B47" s="46"/>
      <c r="C47" s="47"/>
      <c r="D47" s="47"/>
      <c r="E47" s="47"/>
      <c r="F47" s="47"/>
      <c r="G47" s="47"/>
      <c r="H47" s="3"/>
    </row>
    <row r="48" spans="1:8" x14ac:dyDescent="0.25">
      <c r="A48" s="3" t="s">
        <v>129</v>
      </c>
      <c r="B48" s="3"/>
      <c r="C48" s="3"/>
      <c r="D48" s="3"/>
      <c r="E48" s="3"/>
      <c r="F48" s="3"/>
      <c r="G48" s="3"/>
    </row>
    <row r="49" spans="1:7" x14ac:dyDescent="0.25">
      <c r="A49" s="48" t="s">
        <v>128</v>
      </c>
      <c r="B49" s="3"/>
      <c r="C49" s="3"/>
      <c r="D49" s="3"/>
      <c r="E49" s="3"/>
      <c r="F49" s="3"/>
      <c r="G49" s="3"/>
    </row>
  </sheetData>
  <mergeCells count="14">
    <mergeCell ref="E35:G36"/>
    <mergeCell ref="E39:F39"/>
    <mergeCell ref="A20:C21"/>
    <mergeCell ref="E20:G21"/>
    <mergeCell ref="A22:B22"/>
    <mergeCell ref="E22:F22"/>
    <mergeCell ref="C23:C24"/>
    <mergeCell ref="G23:G24"/>
    <mergeCell ref="A6:C7"/>
    <mergeCell ref="E6:G7"/>
    <mergeCell ref="A8:B8"/>
    <mergeCell ref="E8:F8"/>
    <mergeCell ref="C9:C10"/>
    <mergeCell ref="G9:G10"/>
  </mergeCells>
  <pageMargins left="0.75" right="0.75" top="1" bottom="1" header="0.3" footer="0.3"/>
  <pageSetup scale="9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9"/>
  <sheetViews>
    <sheetView showGridLines="0" zoomScaleNormal="100" workbookViewId="0">
      <selection activeCell="C2" sqref="A1:IV65536"/>
    </sheetView>
  </sheetViews>
  <sheetFormatPr defaultColWidth="11.42578125" defaultRowHeight="13.5" x14ac:dyDescent="0.25"/>
  <cols>
    <col min="1" max="7" width="13.140625" style="4" customWidth="1"/>
    <col min="8" max="16384" width="11.42578125" style="4"/>
  </cols>
  <sheetData>
    <row r="1" spans="1:7" x14ac:dyDescent="0.25">
      <c r="A1" s="78">
        <v>41304</v>
      </c>
      <c r="B1" s="3"/>
      <c r="C1" s="3"/>
      <c r="D1" s="3"/>
      <c r="E1" s="3"/>
      <c r="F1" s="3"/>
      <c r="G1" s="3"/>
    </row>
    <row r="2" spans="1:7" x14ac:dyDescent="0.25">
      <c r="A2" s="78"/>
      <c r="B2" s="3"/>
      <c r="C2" s="3"/>
      <c r="D2" s="3"/>
      <c r="E2" s="3"/>
      <c r="F2" s="3"/>
      <c r="G2" s="3"/>
    </row>
    <row r="3" spans="1:7" x14ac:dyDescent="0.25">
      <c r="A3" s="6" t="s">
        <v>122</v>
      </c>
      <c r="B3" s="7"/>
      <c r="C3" s="8"/>
      <c r="D3" s="8"/>
      <c r="E3" s="8"/>
      <c r="F3" s="8"/>
      <c r="G3" s="8"/>
    </row>
    <row r="4" spans="1:7" x14ac:dyDescent="0.25">
      <c r="A4" s="6" t="s">
        <v>59</v>
      </c>
      <c r="B4" s="7"/>
      <c r="C4" s="8"/>
      <c r="D4" s="8"/>
      <c r="E4" s="8"/>
      <c r="F4" s="8"/>
      <c r="G4" s="8"/>
    </row>
    <row r="5" spans="1:7" x14ac:dyDescent="0.25">
      <c r="A5" s="6"/>
      <c r="B5" s="7"/>
      <c r="C5" s="8"/>
      <c r="D5" s="8"/>
      <c r="E5" s="8"/>
      <c r="F5" s="8"/>
      <c r="G5" s="8"/>
    </row>
    <row r="6" spans="1:7" x14ac:dyDescent="0.25">
      <c r="A6" s="266" t="s">
        <v>54</v>
      </c>
      <c r="B6" s="267"/>
      <c r="C6" s="267"/>
      <c r="D6" s="10"/>
      <c r="E6" s="266" t="s">
        <v>53</v>
      </c>
      <c r="F6" s="267"/>
      <c r="G6" s="267"/>
    </row>
    <row r="7" spans="1:7" ht="14.25" thickBot="1" x14ac:dyDescent="0.3">
      <c r="A7" s="268"/>
      <c r="B7" s="268"/>
      <c r="C7" s="268"/>
      <c r="D7" s="11"/>
      <c r="E7" s="268"/>
      <c r="F7" s="268"/>
      <c r="G7" s="268"/>
    </row>
    <row r="8" spans="1:7" ht="14.25" thickTop="1" x14ac:dyDescent="0.25">
      <c r="A8" s="279" t="s">
        <v>2</v>
      </c>
      <c r="B8" s="279"/>
      <c r="C8" s="13"/>
      <c r="D8" s="14"/>
      <c r="E8" s="279" t="s">
        <v>2</v>
      </c>
      <c r="F8" s="279"/>
      <c r="G8" s="13"/>
    </row>
    <row r="9" spans="1:7" x14ac:dyDescent="0.25">
      <c r="A9" s="15"/>
      <c r="B9" s="15" t="s">
        <v>34</v>
      </c>
      <c r="C9" s="283" t="s">
        <v>51</v>
      </c>
      <c r="D9" s="3"/>
      <c r="E9" s="15"/>
      <c r="F9" s="15" t="s">
        <v>34</v>
      </c>
      <c r="G9" s="283" t="s">
        <v>51</v>
      </c>
    </row>
    <row r="10" spans="1:7" x14ac:dyDescent="0.25">
      <c r="A10" s="16" t="s">
        <v>35</v>
      </c>
      <c r="B10" s="16" t="s">
        <v>36</v>
      </c>
      <c r="C10" s="284"/>
      <c r="D10" s="3"/>
      <c r="E10" s="16" t="s">
        <v>35</v>
      </c>
      <c r="F10" s="16" t="s">
        <v>36</v>
      </c>
      <c r="G10" s="284"/>
    </row>
    <row r="11" spans="1:7" x14ac:dyDescent="0.25">
      <c r="A11" s="15"/>
      <c r="B11" s="17"/>
      <c r="C11" s="15"/>
      <c r="D11" s="3"/>
      <c r="E11" s="15"/>
      <c r="F11" s="17"/>
      <c r="G11" s="15"/>
    </row>
    <row r="12" spans="1:7" x14ac:dyDescent="0.25">
      <c r="A12" s="18">
        <v>0</v>
      </c>
      <c r="B12" s="18">
        <v>8925</v>
      </c>
      <c r="C12" s="19">
        <v>0.1</v>
      </c>
      <c r="D12" s="3"/>
      <c r="E12" s="18">
        <v>0</v>
      </c>
      <c r="F12" s="18">
        <v>17850</v>
      </c>
      <c r="G12" s="19">
        <v>0.1</v>
      </c>
    </row>
    <row r="13" spans="1:7" x14ac:dyDescent="0.25">
      <c r="A13" s="18">
        <v>8925</v>
      </c>
      <c r="B13" s="18">
        <v>36250</v>
      </c>
      <c r="C13" s="19">
        <v>0.15</v>
      </c>
      <c r="D13" s="3"/>
      <c r="E13" s="18">
        <v>17850</v>
      </c>
      <c r="F13" s="18">
        <v>72500</v>
      </c>
      <c r="G13" s="19">
        <v>0.15</v>
      </c>
    </row>
    <row r="14" spans="1:7" x14ac:dyDescent="0.25">
      <c r="A14" s="18">
        <v>36250</v>
      </c>
      <c r="B14" s="18">
        <v>87850</v>
      </c>
      <c r="C14" s="19">
        <v>0.25</v>
      </c>
      <c r="D14" s="3"/>
      <c r="E14" s="18">
        <v>72500</v>
      </c>
      <c r="F14" s="18">
        <v>146400</v>
      </c>
      <c r="G14" s="19">
        <v>0.25</v>
      </c>
    </row>
    <row r="15" spans="1:7" x14ac:dyDescent="0.25">
      <c r="A15" s="18">
        <v>87850</v>
      </c>
      <c r="B15" s="18">
        <v>183250</v>
      </c>
      <c r="C15" s="19">
        <v>0.28000000000000003</v>
      </c>
      <c r="D15" s="3"/>
      <c r="E15" s="18">
        <v>146400</v>
      </c>
      <c r="F15" s="18">
        <v>223050</v>
      </c>
      <c r="G15" s="19">
        <v>0.28000000000000003</v>
      </c>
    </row>
    <row r="16" spans="1:7" x14ac:dyDescent="0.25">
      <c r="A16" s="18">
        <v>183250</v>
      </c>
      <c r="B16" s="18">
        <v>398350</v>
      </c>
      <c r="C16" s="19">
        <v>0.33</v>
      </c>
      <c r="D16" s="3"/>
      <c r="E16" s="18">
        <v>223050</v>
      </c>
      <c r="F16" s="18">
        <v>398350</v>
      </c>
      <c r="G16" s="19">
        <v>0.33</v>
      </c>
    </row>
    <row r="17" spans="1:7" x14ac:dyDescent="0.25">
      <c r="A17" s="18">
        <v>398350</v>
      </c>
      <c r="B17" s="18">
        <v>400000</v>
      </c>
      <c r="C17" s="19">
        <v>0.35</v>
      </c>
      <c r="D17" s="3"/>
      <c r="E17" s="18">
        <v>398350</v>
      </c>
      <c r="F17" s="18">
        <v>450000</v>
      </c>
      <c r="G17" s="19">
        <v>0.35</v>
      </c>
    </row>
    <row r="18" spans="1:7" x14ac:dyDescent="0.25">
      <c r="A18" s="20">
        <v>400000</v>
      </c>
      <c r="B18" s="21" t="s">
        <v>13</v>
      </c>
      <c r="C18" s="49">
        <v>0.39600000000000002</v>
      </c>
      <c r="D18" s="3"/>
      <c r="E18" s="20">
        <v>450000</v>
      </c>
      <c r="F18" s="21" t="s">
        <v>13</v>
      </c>
      <c r="G18" s="49">
        <v>0.39600000000000002</v>
      </c>
    </row>
    <row r="19" spans="1:7" x14ac:dyDescent="0.25">
      <c r="A19" s="18"/>
      <c r="B19" s="23"/>
      <c r="C19" s="24"/>
      <c r="D19" s="14"/>
      <c r="E19" s="14"/>
      <c r="F19" s="3"/>
      <c r="G19" s="18"/>
    </row>
    <row r="20" spans="1:7" x14ac:dyDescent="0.25">
      <c r="A20" s="266" t="s">
        <v>37</v>
      </c>
      <c r="B20" s="280"/>
      <c r="C20" s="280"/>
      <c r="D20" s="10"/>
      <c r="E20" s="266" t="s">
        <v>43</v>
      </c>
      <c r="F20" s="280"/>
      <c r="G20" s="280"/>
    </row>
    <row r="21" spans="1:7" ht="14.25" thickBot="1" x14ac:dyDescent="0.3">
      <c r="A21" s="281"/>
      <c r="B21" s="281"/>
      <c r="C21" s="281"/>
      <c r="D21" s="26"/>
      <c r="E21" s="281"/>
      <c r="F21" s="281"/>
      <c r="G21" s="281"/>
    </row>
    <row r="22" spans="1:7" ht="14.25" thickTop="1" x14ac:dyDescent="0.25">
      <c r="A22" s="279" t="s">
        <v>2</v>
      </c>
      <c r="B22" s="279"/>
      <c r="C22" s="13"/>
      <c r="D22" s="3"/>
      <c r="E22" s="279" t="s">
        <v>2</v>
      </c>
      <c r="F22" s="279"/>
      <c r="G22" s="13"/>
    </row>
    <row r="23" spans="1:7" x14ac:dyDescent="0.25">
      <c r="A23" s="15"/>
      <c r="B23" s="15" t="s">
        <v>34</v>
      </c>
      <c r="C23" s="283" t="s">
        <v>51</v>
      </c>
      <c r="D23" s="3"/>
      <c r="E23" s="15"/>
      <c r="F23" s="15" t="s">
        <v>34</v>
      </c>
      <c r="G23" s="283" t="s">
        <v>51</v>
      </c>
    </row>
    <row r="24" spans="1:7" x14ac:dyDescent="0.25">
      <c r="A24" s="16" t="s">
        <v>35</v>
      </c>
      <c r="B24" s="16" t="s">
        <v>36</v>
      </c>
      <c r="C24" s="284"/>
      <c r="D24" s="3"/>
      <c r="E24" s="16" t="s">
        <v>35</v>
      </c>
      <c r="F24" s="16" t="s">
        <v>36</v>
      </c>
      <c r="G24" s="284"/>
    </row>
    <row r="25" spans="1:7" x14ac:dyDescent="0.25">
      <c r="A25" s="15"/>
      <c r="B25" s="17"/>
      <c r="C25" s="15"/>
      <c r="D25" s="3"/>
      <c r="E25" s="15"/>
      <c r="F25" s="17"/>
      <c r="G25" s="15"/>
    </row>
    <row r="26" spans="1:7" x14ac:dyDescent="0.25">
      <c r="A26" s="18">
        <v>0</v>
      </c>
      <c r="B26" s="18">
        <v>12750</v>
      </c>
      <c r="C26" s="19">
        <v>0.1</v>
      </c>
      <c r="D26" s="3"/>
      <c r="E26" s="18">
        <v>0</v>
      </c>
      <c r="F26" s="18">
        <v>8925</v>
      </c>
      <c r="G26" s="19">
        <v>0.1</v>
      </c>
    </row>
    <row r="27" spans="1:7" x14ac:dyDescent="0.25">
      <c r="A27" s="18">
        <v>12750</v>
      </c>
      <c r="B27" s="18">
        <v>48600</v>
      </c>
      <c r="C27" s="19">
        <v>0.15</v>
      </c>
      <c r="D27" s="3"/>
      <c r="E27" s="18">
        <v>8925</v>
      </c>
      <c r="F27" s="18">
        <v>36250</v>
      </c>
      <c r="G27" s="19">
        <v>0.15</v>
      </c>
    </row>
    <row r="28" spans="1:7" x14ac:dyDescent="0.25">
      <c r="A28" s="18">
        <v>48600</v>
      </c>
      <c r="B28" s="18">
        <v>125450</v>
      </c>
      <c r="C28" s="19">
        <v>0.25</v>
      </c>
      <c r="D28" s="3"/>
      <c r="E28" s="18">
        <v>36250</v>
      </c>
      <c r="F28" s="18">
        <v>73200</v>
      </c>
      <c r="G28" s="19">
        <v>0.25</v>
      </c>
    </row>
    <row r="29" spans="1:7" x14ac:dyDescent="0.25">
      <c r="A29" s="18">
        <v>125450</v>
      </c>
      <c r="B29" s="18">
        <v>203150</v>
      </c>
      <c r="C29" s="19">
        <v>0.28000000000000003</v>
      </c>
      <c r="D29" s="3"/>
      <c r="E29" s="18">
        <v>73200</v>
      </c>
      <c r="F29" s="18">
        <v>111525</v>
      </c>
      <c r="G29" s="19">
        <v>0.28000000000000003</v>
      </c>
    </row>
    <row r="30" spans="1:7" x14ac:dyDescent="0.25">
      <c r="A30" s="18">
        <v>203150</v>
      </c>
      <c r="B30" s="18">
        <v>398350</v>
      </c>
      <c r="C30" s="19">
        <v>0.33</v>
      </c>
      <c r="D30" s="3"/>
      <c r="E30" s="18">
        <v>111525</v>
      </c>
      <c r="F30" s="18">
        <v>199175</v>
      </c>
      <c r="G30" s="19">
        <v>0.33</v>
      </c>
    </row>
    <row r="31" spans="1:7" x14ac:dyDescent="0.25">
      <c r="A31" s="18">
        <v>398350</v>
      </c>
      <c r="B31" s="18">
        <v>425000</v>
      </c>
      <c r="C31" s="19">
        <v>0.35</v>
      </c>
      <c r="D31" s="3"/>
      <c r="E31" s="18">
        <v>199175</v>
      </c>
      <c r="F31" s="18">
        <v>225000</v>
      </c>
      <c r="G31" s="19">
        <v>0.35</v>
      </c>
    </row>
    <row r="32" spans="1:7" x14ac:dyDescent="0.25">
      <c r="A32" s="20">
        <v>425000</v>
      </c>
      <c r="B32" s="21" t="s">
        <v>13</v>
      </c>
      <c r="C32" s="49">
        <v>0.39600000000000002</v>
      </c>
      <c r="D32" s="3"/>
      <c r="E32" s="20">
        <v>225000</v>
      </c>
      <c r="F32" s="21" t="s">
        <v>13</v>
      </c>
      <c r="G32" s="49">
        <v>0.39600000000000002</v>
      </c>
    </row>
    <row r="33" spans="1:8" x14ac:dyDescent="0.25">
      <c r="A33" s="18"/>
      <c r="B33" s="23"/>
      <c r="C33" s="19"/>
      <c r="D33" s="3"/>
      <c r="E33" s="18"/>
      <c r="F33" s="23"/>
      <c r="G33" s="19"/>
    </row>
    <row r="34" spans="1:8" ht="14.25" thickBot="1" x14ac:dyDescent="0.3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8" ht="14.25" thickTop="1" x14ac:dyDescent="0.25">
      <c r="A35" s="12"/>
      <c r="B35" s="12" t="s">
        <v>45</v>
      </c>
      <c r="C35" s="12" t="s">
        <v>46</v>
      </c>
      <c r="D35" s="3"/>
      <c r="E35" s="290" t="s">
        <v>124</v>
      </c>
      <c r="F35" s="290"/>
      <c r="G35" s="290"/>
    </row>
    <row r="36" spans="1:8" x14ac:dyDescent="0.25">
      <c r="A36" s="32" t="s">
        <v>47</v>
      </c>
      <c r="B36" s="32">
        <v>6100</v>
      </c>
      <c r="C36" s="32">
        <v>1500</v>
      </c>
      <c r="D36" s="3"/>
      <c r="E36" s="291"/>
      <c r="F36" s="291"/>
      <c r="G36" s="291"/>
    </row>
    <row r="37" spans="1:8" ht="27" x14ac:dyDescent="0.25">
      <c r="A37" s="32" t="s">
        <v>57</v>
      </c>
      <c r="B37" s="32">
        <v>12200</v>
      </c>
      <c r="C37" s="32">
        <v>1200</v>
      </c>
      <c r="D37" s="3"/>
      <c r="E37" s="51" t="s">
        <v>86</v>
      </c>
      <c r="F37" s="3"/>
      <c r="G37" s="39">
        <v>3900</v>
      </c>
    </row>
    <row r="38" spans="1:8" ht="27" x14ac:dyDescent="0.25">
      <c r="A38" s="32" t="s">
        <v>48</v>
      </c>
      <c r="B38" s="32">
        <v>8950</v>
      </c>
      <c r="C38" s="32">
        <v>1500</v>
      </c>
      <c r="D38" s="3"/>
      <c r="E38" s="3"/>
      <c r="F38" s="3"/>
      <c r="G38" s="3"/>
    </row>
    <row r="39" spans="1:8" ht="27" x14ac:dyDescent="0.25">
      <c r="A39" s="37" t="s">
        <v>73</v>
      </c>
      <c r="B39" s="37">
        <v>6100</v>
      </c>
      <c r="C39" s="37">
        <v>1200</v>
      </c>
      <c r="D39" s="3"/>
      <c r="E39" s="267" t="s">
        <v>85</v>
      </c>
      <c r="F39" s="267"/>
      <c r="G39" s="39">
        <v>3000</v>
      </c>
    </row>
    <row r="40" spans="1:8" x14ac:dyDescent="0.25">
      <c r="A40" s="32"/>
      <c r="B40" s="32"/>
      <c r="C40" s="32"/>
      <c r="D40" s="3"/>
      <c r="E40" s="39"/>
      <c r="F40" s="3"/>
      <c r="G40" s="39"/>
    </row>
    <row r="41" spans="1:8" ht="14.25" thickBot="1" x14ac:dyDescent="0.3">
      <c r="A41" s="40" t="s">
        <v>49</v>
      </c>
      <c r="B41" s="40"/>
      <c r="C41" s="40"/>
      <c r="D41" s="40"/>
      <c r="E41" s="40"/>
      <c r="F41" s="40"/>
      <c r="G41" s="52"/>
    </row>
    <row r="42" spans="1:8" ht="14.25" thickTop="1" x14ac:dyDescent="0.25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x14ac:dyDescent="0.25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x14ac:dyDescent="0.25">
      <c r="A44" s="3" t="s">
        <v>47</v>
      </c>
      <c r="B44" s="3"/>
      <c r="C44" s="44">
        <f>G37+B36</f>
        <v>10000</v>
      </c>
      <c r="D44" s="44">
        <f>G37+B36+C36</f>
        <v>11500</v>
      </c>
      <c r="E44" s="44">
        <f>G37+B36+C36*2</f>
        <v>13000</v>
      </c>
      <c r="F44" s="44"/>
      <c r="G44" s="44"/>
      <c r="H44" s="3"/>
    </row>
    <row r="45" spans="1:8" x14ac:dyDescent="0.25">
      <c r="A45" s="3" t="s">
        <v>48</v>
      </c>
      <c r="B45" s="3"/>
      <c r="C45" s="44">
        <v>12850</v>
      </c>
      <c r="D45" s="44">
        <v>14350</v>
      </c>
      <c r="E45" s="44">
        <v>15850</v>
      </c>
      <c r="F45" s="44"/>
      <c r="G45" s="44"/>
      <c r="H45" s="3"/>
    </row>
    <row r="46" spans="1:8" x14ac:dyDescent="0.25">
      <c r="A46" s="56" t="s">
        <v>57</v>
      </c>
      <c r="B46" s="56"/>
      <c r="C46" s="45">
        <v>20000</v>
      </c>
      <c r="D46" s="45">
        <v>21200</v>
      </c>
      <c r="E46" s="45">
        <v>22400</v>
      </c>
      <c r="F46" s="45">
        <v>23600</v>
      </c>
      <c r="G46" s="45">
        <v>24800</v>
      </c>
      <c r="H46" s="3"/>
    </row>
    <row r="47" spans="1:8" x14ac:dyDescent="0.25">
      <c r="A47" s="46"/>
      <c r="B47" s="46"/>
      <c r="C47" s="47"/>
      <c r="D47" s="47"/>
      <c r="E47" s="47"/>
      <c r="F47" s="47"/>
      <c r="G47" s="47"/>
      <c r="H47" s="3"/>
    </row>
    <row r="48" spans="1:8" x14ac:dyDescent="0.25">
      <c r="A48" s="3" t="s">
        <v>126</v>
      </c>
      <c r="B48" s="3"/>
      <c r="C48" s="3"/>
      <c r="D48" s="3"/>
      <c r="E48" s="3"/>
      <c r="F48" s="3"/>
      <c r="G48" s="3"/>
    </row>
    <row r="49" spans="1:7" x14ac:dyDescent="0.25">
      <c r="A49" s="48" t="s">
        <v>125</v>
      </c>
      <c r="B49" s="3"/>
      <c r="C49" s="3"/>
      <c r="D49" s="3"/>
      <c r="E49" s="3"/>
      <c r="F49" s="3"/>
      <c r="G49" s="3"/>
    </row>
  </sheetData>
  <mergeCells count="14">
    <mergeCell ref="A6:C7"/>
    <mergeCell ref="E6:G7"/>
    <mergeCell ref="A8:B8"/>
    <mergeCell ref="E8:F8"/>
    <mergeCell ref="C9:C10"/>
    <mergeCell ref="G9:G10"/>
    <mergeCell ref="E35:G36"/>
    <mergeCell ref="E39:F39"/>
    <mergeCell ref="A20:C21"/>
    <mergeCell ref="E20:G21"/>
    <mergeCell ref="A22:B22"/>
    <mergeCell ref="E22:F22"/>
    <mergeCell ref="C23:C24"/>
    <mergeCell ref="G23:G24"/>
  </mergeCells>
  <pageMargins left="0.75" right="0.75" top="1" bottom="1" header="0.3" footer="0.3"/>
  <pageSetup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7"/>
  <sheetViews>
    <sheetView showGridLines="0" topLeftCell="A25" zoomScaleNormal="100" workbookViewId="0">
      <selection activeCell="C2" sqref="A1:IV65536"/>
    </sheetView>
  </sheetViews>
  <sheetFormatPr defaultColWidth="12.42578125" defaultRowHeight="13.5" x14ac:dyDescent="0.25"/>
  <cols>
    <col min="1" max="16384" width="12.42578125" style="4"/>
  </cols>
  <sheetData>
    <row r="1" spans="1:7" x14ac:dyDescent="0.25">
      <c r="A1" s="78">
        <v>40918</v>
      </c>
      <c r="B1" s="3"/>
      <c r="C1" s="3"/>
      <c r="D1" s="3"/>
      <c r="E1" s="3"/>
      <c r="F1" s="3"/>
      <c r="G1" s="3"/>
    </row>
    <row r="2" spans="1:7" x14ac:dyDescent="0.25">
      <c r="A2" s="78"/>
      <c r="B2" s="3"/>
      <c r="C2" s="3"/>
      <c r="D2" s="3"/>
      <c r="E2" s="3"/>
      <c r="F2" s="3"/>
      <c r="G2" s="3"/>
    </row>
    <row r="3" spans="1:7" x14ac:dyDescent="0.25">
      <c r="A3" s="6" t="s">
        <v>116</v>
      </c>
      <c r="B3" s="7"/>
      <c r="C3" s="8"/>
      <c r="D3" s="8"/>
      <c r="E3" s="8"/>
      <c r="F3" s="8"/>
      <c r="G3" s="8"/>
    </row>
    <row r="4" spans="1:7" x14ac:dyDescent="0.25">
      <c r="A4" s="6" t="s">
        <v>59</v>
      </c>
      <c r="B4" s="7"/>
      <c r="C4" s="8"/>
      <c r="D4" s="8"/>
      <c r="E4" s="8"/>
      <c r="F4" s="8"/>
      <c r="G4" s="8"/>
    </row>
    <row r="5" spans="1:7" x14ac:dyDescent="0.25">
      <c r="A5" s="6"/>
      <c r="B5" s="7"/>
      <c r="C5" s="8"/>
      <c r="D5" s="8"/>
      <c r="E5" s="8"/>
      <c r="F5" s="8"/>
      <c r="G5" s="8"/>
    </row>
    <row r="6" spans="1:7" x14ac:dyDescent="0.25">
      <c r="A6" s="266" t="s">
        <v>54</v>
      </c>
      <c r="B6" s="267"/>
      <c r="C6" s="267"/>
      <c r="D6" s="10"/>
      <c r="E6" s="266" t="s">
        <v>53</v>
      </c>
      <c r="F6" s="267"/>
      <c r="G6" s="267"/>
    </row>
    <row r="7" spans="1:7" ht="14.25" thickBot="1" x14ac:dyDescent="0.3">
      <c r="A7" s="268"/>
      <c r="B7" s="268"/>
      <c r="C7" s="268"/>
      <c r="D7" s="11"/>
      <c r="E7" s="268"/>
      <c r="F7" s="268"/>
      <c r="G7" s="268"/>
    </row>
    <row r="8" spans="1:7" ht="14.25" thickTop="1" x14ac:dyDescent="0.25">
      <c r="A8" s="279" t="s">
        <v>2</v>
      </c>
      <c r="B8" s="279"/>
      <c r="C8" s="13"/>
      <c r="D8" s="14"/>
      <c r="E8" s="279" t="s">
        <v>2</v>
      </c>
      <c r="F8" s="279"/>
      <c r="G8" s="13"/>
    </row>
    <row r="9" spans="1:7" x14ac:dyDescent="0.25">
      <c r="A9" s="15"/>
      <c r="B9" s="15" t="s">
        <v>34</v>
      </c>
      <c r="C9" s="283" t="s">
        <v>51</v>
      </c>
      <c r="D9" s="3"/>
      <c r="E9" s="15"/>
      <c r="F9" s="15" t="s">
        <v>34</v>
      </c>
      <c r="G9" s="283" t="s">
        <v>51</v>
      </c>
    </row>
    <row r="10" spans="1:7" x14ac:dyDescent="0.25">
      <c r="A10" s="16" t="s">
        <v>35</v>
      </c>
      <c r="B10" s="16" t="s">
        <v>36</v>
      </c>
      <c r="C10" s="284"/>
      <c r="D10" s="3"/>
      <c r="E10" s="16" t="s">
        <v>35</v>
      </c>
      <c r="F10" s="16" t="s">
        <v>36</v>
      </c>
      <c r="G10" s="284"/>
    </row>
    <row r="11" spans="1:7" x14ac:dyDescent="0.25">
      <c r="A11" s="15"/>
      <c r="B11" s="17"/>
      <c r="C11" s="15"/>
      <c r="D11" s="3"/>
      <c r="E11" s="15"/>
      <c r="F11" s="17"/>
      <c r="G11" s="15"/>
    </row>
    <row r="12" spans="1:7" x14ac:dyDescent="0.25">
      <c r="A12" s="18">
        <v>0</v>
      </c>
      <c r="B12" s="18">
        <v>8700</v>
      </c>
      <c r="C12" s="19">
        <v>0.1</v>
      </c>
      <c r="D12" s="3"/>
      <c r="E12" s="18">
        <v>0</v>
      </c>
      <c r="F12" s="18">
        <v>17400</v>
      </c>
      <c r="G12" s="19">
        <v>0.1</v>
      </c>
    </row>
    <row r="13" spans="1:7" x14ac:dyDescent="0.25">
      <c r="A13" s="18">
        <v>8700</v>
      </c>
      <c r="B13" s="18">
        <v>35350</v>
      </c>
      <c r="C13" s="19">
        <v>0.15</v>
      </c>
      <c r="D13" s="3"/>
      <c r="E13" s="18">
        <v>17400</v>
      </c>
      <c r="F13" s="18">
        <v>70700</v>
      </c>
      <c r="G13" s="19">
        <v>0.15</v>
      </c>
    </row>
    <row r="14" spans="1:7" x14ac:dyDescent="0.25">
      <c r="A14" s="18">
        <v>35350</v>
      </c>
      <c r="B14" s="18">
        <v>85650</v>
      </c>
      <c r="C14" s="19">
        <v>0.25</v>
      </c>
      <c r="D14" s="3"/>
      <c r="E14" s="18">
        <v>70700</v>
      </c>
      <c r="F14" s="18">
        <v>142700</v>
      </c>
      <c r="G14" s="19">
        <v>0.25</v>
      </c>
    </row>
    <row r="15" spans="1:7" x14ac:dyDescent="0.25">
      <c r="A15" s="18">
        <v>85650</v>
      </c>
      <c r="B15" s="18">
        <v>178650</v>
      </c>
      <c r="C15" s="19">
        <v>0.28000000000000003</v>
      </c>
      <c r="D15" s="3"/>
      <c r="E15" s="18">
        <v>142700</v>
      </c>
      <c r="F15" s="18">
        <v>217450</v>
      </c>
      <c r="G15" s="19">
        <v>0.28000000000000003</v>
      </c>
    </row>
    <row r="16" spans="1:7" x14ac:dyDescent="0.25">
      <c r="A16" s="18">
        <v>178650</v>
      </c>
      <c r="B16" s="18">
        <v>388350</v>
      </c>
      <c r="C16" s="19">
        <v>0.33</v>
      </c>
      <c r="D16" s="3"/>
      <c r="E16" s="18">
        <v>217450</v>
      </c>
      <c r="F16" s="18">
        <v>388350</v>
      </c>
      <c r="G16" s="19">
        <v>0.33</v>
      </c>
    </row>
    <row r="17" spans="1:7" x14ac:dyDescent="0.25">
      <c r="A17" s="20">
        <v>388350</v>
      </c>
      <c r="B17" s="21" t="s">
        <v>13</v>
      </c>
      <c r="C17" s="22">
        <v>0.35</v>
      </c>
      <c r="D17" s="3"/>
      <c r="E17" s="20">
        <v>388350</v>
      </c>
      <c r="F17" s="21" t="s">
        <v>13</v>
      </c>
      <c r="G17" s="22">
        <v>0.35</v>
      </c>
    </row>
    <row r="18" spans="1:7" x14ac:dyDescent="0.25">
      <c r="A18" s="18"/>
      <c r="B18" s="23"/>
      <c r="C18" s="24"/>
      <c r="D18" s="14"/>
      <c r="E18" s="14"/>
      <c r="F18" s="3"/>
      <c r="G18" s="18"/>
    </row>
    <row r="19" spans="1:7" x14ac:dyDescent="0.25">
      <c r="A19" s="266" t="s">
        <v>37</v>
      </c>
      <c r="B19" s="280"/>
      <c r="C19" s="280"/>
      <c r="D19" s="10"/>
      <c r="E19" s="266" t="s">
        <v>43</v>
      </c>
      <c r="F19" s="280"/>
      <c r="G19" s="280"/>
    </row>
    <row r="20" spans="1:7" ht="14.25" thickBot="1" x14ac:dyDescent="0.3">
      <c r="A20" s="281"/>
      <c r="B20" s="281"/>
      <c r="C20" s="281"/>
      <c r="D20" s="26"/>
      <c r="E20" s="281"/>
      <c r="F20" s="281"/>
      <c r="G20" s="281"/>
    </row>
    <row r="21" spans="1:7" ht="14.25" thickTop="1" x14ac:dyDescent="0.25">
      <c r="A21" s="279" t="s">
        <v>2</v>
      </c>
      <c r="B21" s="279"/>
      <c r="C21" s="13"/>
      <c r="D21" s="3"/>
      <c r="E21" s="279" t="s">
        <v>2</v>
      </c>
      <c r="F21" s="279"/>
      <c r="G21" s="13"/>
    </row>
    <row r="22" spans="1:7" x14ac:dyDescent="0.25">
      <c r="A22" s="15"/>
      <c r="B22" s="15" t="s">
        <v>34</v>
      </c>
      <c r="C22" s="283" t="s">
        <v>51</v>
      </c>
      <c r="D22" s="3"/>
      <c r="E22" s="15"/>
      <c r="F22" s="15" t="s">
        <v>34</v>
      </c>
      <c r="G22" s="283" t="s">
        <v>51</v>
      </c>
    </row>
    <row r="23" spans="1:7" x14ac:dyDescent="0.25">
      <c r="A23" s="16" t="s">
        <v>35</v>
      </c>
      <c r="B23" s="16" t="s">
        <v>36</v>
      </c>
      <c r="C23" s="284"/>
      <c r="D23" s="3"/>
      <c r="E23" s="16" t="s">
        <v>35</v>
      </c>
      <c r="F23" s="16" t="s">
        <v>36</v>
      </c>
      <c r="G23" s="284"/>
    </row>
    <row r="24" spans="1:7" x14ac:dyDescent="0.25">
      <c r="A24" s="15"/>
      <c r="B24" s="17"/>
      <c r="C24" s="15"/>
      <c r="D24" s="3"/>
      <c r="E24" s="15"/>
      <c r="F24" s="17"/>
      <c r="G24" s="15"/>
    </row>
    <row r="25" spans="1:7" x14ac:dyDescent="0.25">
      <c r="A25" s="18">
        <v>0</v>
      </c>
      <c r="B25" s="18">
        <v>12400</v>
      </c>
      <c r="C25" s="19">
        <v>0.1</v>
      </c>
      <c r="D25" s="3"/>
      <c r="E25" s="18">
        <v>0</v>
      </c>
      <c r="F25" s="18">
        <v>8700</v>
      </c>
      <c r="G25" s="19">
        <v>0.1</v>
      </c>
    </row>
    <row r="26" spans="1:7" x14ac:dyDescent="0.25">
      <c r="A26" s="18">
        <v>12400</v>
      </c>
      <c r="B26" s="18">
        <v>47350</v>
      </c>
      <c r="C26" s="19">
        <v>0.15</v>
      </c>
      <c r="D26" s="3"/>
      <c r="E26" s="18">
        <v>8700</v>
      </c>
      <c r="F26" s="18">
        <v>35350</v>
      </c>
      <c r="G26" s="19">
        <v>0.15</v>
      </c>
    </row>
    <row r="27" spans="1:7" x14ac:dyDescent="0.25">
      <c r="A27" s="18">
        <v>47350</v>
      </c>
      <c r="B27" s="18">
        <v>122300</v>
      </c>
      <c r="C27" s="19">
        <v>0.25</v>
      </c>
      <c r="D27" s="3"/>
      <c r="E27" s="18">
        <v>35350</v>
      </c>
      <c r="F27" s="18">
        <v>71350</v>
      </c>
      <c r="G27" s="19">
        <v>0.25</v>
      </c>
    </row>
    <row r="28" spans="1:7" x14ac:dyDescent="0.25">
      <c r="A28" s="18">
        <v>122300</v>
      </c>
      <c r="B28" s="18">
        <v>198050</v>
      </c>
      <c r="C28" s="19">
        <v>0.28000000000000003</v>
      </c>
      <c r="D28" s="3"/>
      <c r="E28" s="18">
        <v>71350</v>
      </c>
      <c r="F28" s="18">
        <v>108725</v>
      </c>
      <c r="G28" s="19">
        <v>0.28000000000000003</v>
      </c>
    </row>
    <row r="29" spans="1:7" x14ac:dyDescent="0.25">
      <c r="A29" s="18">
        <v>198050</v>
      </c>
      <c r="B29" s="18">
        <v>388350</v>
      </c>
      <c r="C29" s="19">
        <v>0.33</v>
      </c>
      <c r="D29" s="3"/>
      <c r="E29" s="18">
        <v>108725</v>
      </c>
      <c r="F29" s="18">
        <v>194175</v>
      </c>
      <c r="G29" s="19">
        <v>0.33</v>
      </c>
    </row>
    <row r="30" spans="1:7" x14ac:dyDescent="0.25">
      <c r="A30" s="20">
        <v>388350</v>
      </c>
      <c r="B30" s="21" t="s">
        <v>13</v>
      </c>
      <c r="C30" s="22">
        <v>0.35</v>
      </c>
      <c r="D30" s="3"/>
      <c r="E30" s="20">
        <v>194175</v>
      </c>
      <c r="F30" s="21" t="s">
        <v>13</v>
      </c>
      <c r="G30" s="22">
        <v>0.35</v>
      </c>
    </row>
    <row r="31" spans="1:7" x14ac:dyDescent="0.25">
      <c r="A31" s="18"/>
      <c r="B31" s="23"/>
      <c r="C31" s="19"/>
      <c r="D31" s="3"/>
      <c r="E31" s="18"/>
      <c r="F31" s="23"/>
      <c r="G31" s="19"/>
    </row>
    <row r="32" spans="1:7" ht="14.25" thickBot="1" x14ac:dyDescent="0.3">
      <c r="A32" s="50" t="s">
        <v>87</v>
      </c>
      <c r="B32" s="27"/>
      <c r="C32" s="27"/>
      <c r="D32" s="27"/>
      <c r="E32" s="28" t="s">
        <v>123</v>
      </c>
      <c r="F32" s="11"/>
      <c r="G32" s="11"/>
    </row>
    <row r="33" spans="1:8" ht="14.25" thickTop="1" x14ac:dyDescent="0.25">
      <c r="A33" s="12"/>
      <c r="B33" s="12" t="s">
        <v>45</v>
      </c>
      <c r="C33" s="12" t="s">
        <v>46</v>
      </c>
      <c r="D33" s="3"/>
      <c r="E33" s="290" t="s">
        <v>90</v>
      </c>
      <c r="F33" s="290"/>
      <c r="G33" s="290"/>
    </row>
    <row r="34" spans="1:8" x14ac:dyDescent="0.25">
      <c r="A34" s="32" t="s">
        <v>47</v>
      </c>
      <c r="B34" s="32">
        <v>5950</v>
      </c>
      <c r="C34" s="32">
        <v>1450</v>
      </c>
      <c r="D34" s="3"/>
      <c r="E34" s="291"/>
      <c r="F34" s="291"/>
      <c r="G34" s="291"/>
    </row>
    <row r="35" spans="1:8" ht="27" x14ac:dyDescent="0.25">
      <c r="A35" s="32" t="s">
        <v>57</v>
      </c>
      <c r="B35" s="32">
        <v>11900</v>
      </c>
      <c r="C35" s="32">
        <v>1150</v>
      </c>
      <c r="D35" s="3"/>
      <c r="E35" s="51" t="s">
        <v>86</v>
      </c>
      <c r="F35" s="3"/>
      <c r="G35" s="39">
        <v>3800</v>
      </c>
    </row>
    <row r="36" spans="1:8" ht="27" x14ac:dyDescent="0.25">
      <c r="A36" s="32" t="s">
        <v>48</v>
      </c>
      <c r="B36" s="32">
        <v>8700</v>
      </c>
      <c r="C36" s="32">
        <v>1450</v>
      </c>
      <c r="D36" s="3"/>
      <c r="E36" s="3"/>
      <c r="F36" s="3"/>
      <c r="G36" s="3"/>
    </row>
    <row r="37" spans="1:8" ht="27" x14ac:dyDescent="0.25">
      <c r="A37" s="37" t="s">
        <v>73</v>
      </c>
      <c r="B37" s="37">
        <v>5950</v>
      </c>
      <c r="C37" s="37">
        <v>1150</v>
      </c>
      <c r="D37" s="3"/>
      <c r="E37" s="267" t="s">
        <v>85</v>
      </c>
      <c r="F37" s="267"/>
      <c r="G37" s="39">
        <v>3000</v>
      </c>
    </row>
    <row r="38" spans="1:8" x14ac:dyDescent="0.25">
      <c r="A38" s="32"/>
      <c r="B38" s="32"/>
      <c r="C38" s="32"/>
      <c r="D38" s="3"/>
      <c r="E38" s="39"/>
      <c r="F38" s="3"/>
      <c r="G38" s="39"/>
    </row>
    <row r="39" spans="1:8" ht="14.25" thickBot="1" x14ac:dyDescent="0.3">
      <c r="A39" s="40" t="s">
        <v>49</v>
      </c>
      <c r="B39" s="40"/>
      <c r="C39" s="40"/>
      <c r="D39" s="40"/>
      <c r="E39" s="40"/>
      <c r="F39" s="40"/>
      <c r="G39" s="52"/>
    </row>
    <row r="40" spans="1:8" ht="14.25" thickTop="1" x14ac:dyDescent="0.25">
      <c r="A40" s="3"/>
      <c r="B40" s="3"/>
      <c r="C40" s="53" t="s">
        <v>50</v>
      </c>
      <c r="D40" s="53"/>
      <c r="E40" s="53"/>
      <c r="F40" s="53"/>
      <c r="G40" s="53"/>
      <c r="H40" s="3"/>
    </row>
    <row r="41" spans="1:8" x14ac:dyDescent="0.25">
      <c r="A41" s="54"/>
      <c r="B41" s="54"/>
      <c r="C41" s="55">
        <v>0</v>
      </c>
      <c r="D41" s="55">
        <v>1</v>
      </c>
      <c r="E41" s="55">
        <v>2</v>
      </c>
      <c r="F41" s="55">
        <v>3</v>
      </c>
      <c r="G41" s="55">
        <v>4</v>
      </c>
      <c r="H41" s="3"/>
    </row>
    <row r="42" spans="1:8" x14ac:dyDescent="0.25">
      <c r="A42" s="3" t="s">
        <v>47</v>
      </c>
      <c r="B42" s="3"/>
      <c r="C42" s="44">
        <f>G35+B34</f>
        <v>9750</v>
      </c>
      <c r="D42" s="44">
        <f>G35+B34+C34</f>
        <v>11200</v>
      </c>
      <c r="E42" s="44">
        <f>G35+B34+C34*2</f>
        <v>12650</v>
      </c>
      <c r="F42" s="44"/>
      <c r="G42" s="44"/>
      <c r="H42" s="3"/>
    </row>
    <row r="43" spans="1:8" x14ac:dyDescent="0.25">
      <c r="A43" s="3" t="s">
        <v>48</v>
      </c>
      <c r="B43" s="3"/>
      <c r="C43" s="44">
        <f>G35+B36</f>
        <v>12500</v>
      </c>
      <c r="D43" s="44">
        <f>G35+B36+C34</f>
        <v>13950</v>
      </c>
      <c r="E43" s="44">
        <f>G35+B36+C34*2</f>
        <v>15400</v>
      </c>
      <c r="F43" s="44"/>
      <c r="G43" s="44"/>
      <c r="H43" s="3"/>
    </row>
    <row r="44" spans="1:8" x14ac:dyDescent="0.25">
      <c r="A44" s="56" t="s">
        <v>57</v>
      </c>
      <c r="B44" s="56"/>
      <c r="C44" s="45">
        <f>2*G35+B35</f>
        <v>19500</v>
      </c>
      <c r="D44" s="45">
        <f>2*G35+B35+C35</f>
        <v>20650</v>
      </c>
      <c r="E44" s="45">
        <f>2*G35+B35+C35*2</f>
        <v>21800</v>
      </c>
      <c r="F44" s="45">
        <f>2*G35+B35+C35*3</f>
        <v>22950</v>
      </c>
      <c r="G44" s="45">
        <f>2*G35+B35+C35*4</f>
        <v>24100</v>
      </c>
      <c r="H44" s="3"/>
    </row>
    <row r="45" spans="1:8" x14ac:dyDescent="0.25">
      <c r="A45" s="65"/>
      <c r="B45" s="47"/>
      <c r="C45" s="47"/>
      <c r="D45" s="47"/>
      <c r="E45" s="47"/>
      <c r="F45" s="47"/>
      <c r="G45" s="3"/>
    </row>
    <row r="46" spans="1:8" x14ac:dyDescent="0.25">
      <c r="A46" s="3" t="s">
        <v>117</v>
      </c>
      <c r="B46" s="3"/>
      <c r="C46" s="3"/>
      <c r="D46" s="3"/>
      <c r="E46" s="3"/>
      <c r="F46" s="3"/>
      <c r="G46" s="3"/>
    </row>
    <row r="47" spans="1:8" x14ac:dyDescent="0.25">
      <c r="A47" s="48" t="s">
        <v>118</v>
      </c>
      <c r="B47" s="3"/>
      <c r="C47" s="3"/>
      <c r="D47" s="3"/>
      <c r="E47" s="3"/>
      <c r="F47" s="3"/>
      <c r="G47" s="3"/>
    </row>
  </sheetData>
  <mergeCells count="14">
    <mergeCell ref="A6:C7"/>
    <mergeCell ref="E6:G7"/>
    <mergeCell ref="A8:B8"/>
    <mergeCell ref="E8:F8"/>
    <mergeCell ref="C9:C10"/>
    <mergeCell ref="G9:G10"/>
    <mergeCell ref="E33:G34"/>
    <mergeCell ref="E37:F37"/>
    <mergeCell ref="A19:C20"/>
    <mergeCell ref="E19:G20"/>
    <mergeCell ref="A21:B21"/>
    <mergeCell ref="E21:F21"/>
    <mergeCell ref="C22:C23"/>
    <mergeCell ref="G22:G23"/>
  </mergeCells>
  <hyperlinks>
    <hyperlink ref="A47" r:id="rId1" xr:uid="{00000000-0004-0000-0A00-000000000000}"/>
  </hyperlinks>
  <printOptions horizontalCentered="1"/>
  <pageMargins left="0.75" right="0.75" top="1" bottom="1" header="0.3" footer="0.3"/>
  <pageSetup scale="96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46"/>
  <sheetViews>
    <sheetView showGridLines="0" topLeftCell="A31" zoomScaleNormal="100" workbookViewId="0">
      <selection activeCell="C2" sqref="A1:IV65536"/>
    </sheetView>
  </sheetViews>
  <sheetFormatPr defaultColWidth="12.42578125" defaultRowHeight="13.5" x14ac:dyDescent="0.25"/>
  <cols>
    <col min="1" max="16384" width="12.42578125" style="4"/>
  </cols>
  <sheetData>
    <row r="1" spans="1:7" x14ac:dyDescent="0.25">
      <c r="A1" s="78">
        <v>40563</v>
      </c>
      <c r="B1" s="3"/>
      <c r="C1" s="3"/>
      <c r="D1" s="3"/>
      <c r="E1" s="3"/>
      <c r="F1" s="3"/>
      <c r="G1" s="3"/>
    </row>
    <row r="2" spans="1:7" x14ac:dyDescent="0.25">
      <c r="A2" s="6" t="s">
        <v>113</v>
      </c>
      <c r="B2" s="7"/>
      <c r="C2" s="8"/>
      <c r="D2" s="8"/>
      <c r="E2" s="8"/>
      <c r="F2" s="8"/>
      <c r="G2" s="8"/>
    </row>
    <row r="3" spans="1:7" x14ac:dyDescent="0.25">
      <c r="A3" s="6" t="s">
        <v>59</v>
      </c>
      <c r="B3" s="7"/>
      <c r="C3" s="8"/>
      <c r="D3" s="8"/>
      <c r="E3" s="8"/>
      <c r="F3" s="8"/>
      <c r="G3" s="8"/>
    </row>
    <row r="4" spans="1:7" x14ac:dyDescent="0.25">
      <c r="A4" s="6"/>
      <c r="B4" s="7"/>
      <c r="C4" s="8"/>
      <c r="D4" s="8"/>
      <c r="E4" s="8"/>
      <c r="F4" s="8"/>
      <c r="G4" s="8"/>
    </row>
    <row r="5" spans="1:7" x14ac:dyDescent="0.25">
      <c r="A5" s="266" t="s">
        <v>54</v>
      </c>
      <c r="B5" s="267"/>
      <c r="C5" s="267"/>
      <c r="D5" s="10"/>
      <c r="E5" s="266" t="s">
        <v>53</v>
      </c>
      <c r="F5" s="267"/>
      <c r="G5" s="267"/>
    </row>
    <row r="6" spans="1:7" ht="14.25" thickBot="1" x14ac:dyDescent="0.3">
      <c r="A6" s="268"/>
      <c r="B6" s="268"/>
      <c r="C6" s="268"/>
      <c r="D6" s="11"/>
      <c r="E6" s="268"/>
      <c r="F6" s="268"/>
      <c r="G6" s="268"/>
    </row>
    <row r="7" spans="1:7" ht="14.25" thickTop="1" x14ac:dyDescent="0.25">
      <c r="A7" s="279" t="s">
        <v>2</v>
      </c>
      <c r="B7" s="279"/>
      <c r="C7" s="13"/>
      <c r="D7" s="14"/>
      <c r="E7" s="279" t="s">
        <v>2</v>
      </c>
      <c r="F7" s="279"/>
      <c r="G7" s="13"/>
    </row>
    <row r="8" spans="1:7" x14ac:dyDescent="0.25">
      <c r="A8" s="15"/>
      <c r="B8" s="15" t="s">
        <v>34</v>
      </c>
      <c r="C8" s="283" t="s">
        <v>51</v>
      </c>
      <c r="D8" s="3"/>
      <c r="E8" s="15"/>
      <c r="F8" s="15" t="s">
        <v>34</v>
      </c>
      <c r="G8" s="283" t="s">
        <v>51</v>
      </c>
    </row>
    <row r="9" spans="1:7" x14ac:dyDescent="0.25">
      <c r="A9" s="16" t="s">
        <v>35</v>
      </c>
      <c r="B9" s="16" t="s">
        <v>36</v>
      </c>
      <c r="C9" s="284"/>
      <c r="D9" s="3"/>
      <c r="E9" s="16" t="s">
        <v>35</v>
      </c>
      <c r="F9" s="16" t="s">
        <v>36</v>
      </c>
      <c r="G9" s="284"/>
    </row>
    <row r="10" spans="1:7" x14ac:dyDescent="0.25">
      <c r="A10" s="15"/>
      <c r="B10" s="17"/>
      <c r="C10" s="15"/>
      <c r="D10" s="3"/>
      <c r="E10" s="15"/>
      <c r="F10" s="17"/>
      <c r="G10" s="15"/>
    </row>
    <row r="11" spans="1:7" x14ac:dyDescent="0.25">
      <c r="A11" s="18">
        <v>0</v>
      </c>
      <c r="B11" s="18">
        <v>8500</v>
      </c>
      <c r="C11" s="19">
        <v>0.1</v>
      </c>
      <c r="D11" s="3"/>
      <c r="E11" s="18">
        <v>0</v>
      </c>
      <c r="F11" s="18">
        <v>17000</v>
      </c>
      <c r="G11" s="19">
        <v>0.1</v>
      </c>
    </row>
    <row r="12" spans="1:7" x14ac:dyDescent="0.25">
      <c r="A12" s="18">
        <v>8500</v>
      </c>
      <c r="B12" s="18">
        <v>34500</v>
      </c>
      <c r="C12" s="19">
        <v>0.15</v>
      </c>
      <c r="D12" s="3"/>
      <c r="E12" s="18">
        <v>17000</v>
      </c>
      <c r="F12" s="18">
        <v>69000</v>
      </c>
      <c r="G12" s="19">
        <v>0.15</v>
      </c>
    </row>
    <row r="13" spans="1:7" x14ac:dyDescent="0.25">
      <c r="A13" s="18">
        <v>34500</v>
      </c>
      <c r="B13" s="18">
        <v>83600</v>
      </c>
      <c r="C13" s="19">
        <v>0.25</v>
      </c>
      <c r="D13" s="3"/>
      <c r="E13" s="18">
        <v>69000</v>
      </c>
      <c r="F13" s="18">
        <v>139350</v>
      </c>
      <c r="G13" s="19">
        <v>0.25</v>
      </c>
    </row>
    <row r="14" spans="1:7" x14ac:dyDescent="0.25">
      <c r="A14" s="18">
        <v>83600</v>
      </c>
      <c r="B14" s="18">
        <v>174400</v>
      </c>
      <c r="C14" s="19">
        <v>0.28000000000000003</v>
      </c>
      <c r="D14" s="3"/>
      <c r="E14" s="18">
        <v>139350</v>
      </c>
      <c r="F14" s="18">
        <v>212300</v>
      </c>
      <c r="G14" s="19">
        <v>0.28000000000000003</v>
      </c>
    </row>
    <row r="15" spans="1:7" x14ac:dyDescent="0.25">
      <c r="A15" s="18">
        <v>174400</v>
      </c>
      <c r="B15" s="18">
        <v>379150</v>
      </c>
      <c r="C15" s="19">
        <v>0.33</v>
      </c>
      <c r="D15" s="3"/>
      <c r="E15" s="18">
        <v>212300</v>
      </c>
      <c r="F15" s="18">
        <v>379150</v>
      </c>
      <c r="G15" s="19">
        <v>0.33</v>
      </c>
    </row>
    <row r="16" spans="1:7" x14ac:dyDescent="0.25">
      <c r="A16" s="20">
        <v>379150</v>
      </c>
      <c r="B16" s="21" t="s">
        <v>13</v>
      </c>
      <c r="C16" s="22">
        <v>0.35</v>
      </c>
      <c r="D16" s="3"/>
      <c r="E16" s="20">
        <v>379150</v>
      </c>
      <c r="F16" s="21" t="s">
        <v>13</v>
      </c>
      <c r="G16" s="22">
        <v>0.35</v>
      </c>
    </row>
    <row r="17" spans="1:7" x14ac:dyDescent="0.25">
      <c r="A17" s="18"/>
      <c r="B17" s="23"/>
      <c r="C17" s="24"/>
      <c r="D17" s="14"/>
      <c r="E17" s="14"/>
      <c r="F17" s="3"/>
      <c r="G17" s="18"/>
    </row>
    <row r="18" spans="1:7" x14ac:dyDescent="0.25">
      <c r="A18" s="266" t="s">
        <v>37</v>
      </c>
      <c r="B18" s="280"/>
      <c r="C18" s="280"/>
      <c r="D18" s="10"/>
      <c r="E18" s="266" t="s">
        <v>43</v>
      </c>
      <c r="F18" s="280"/>
      <c r="G18" s="280"/>
    </row>
    <row r="19" spans="1:7" ht="14.25" thickBot="1" x14ac:dyDescent="0.3">
      <c r="A19" s="281"/>
      <c r="B19" s="281"/>
      <c r="C19" s="281"/>
      <c r="D19" s="26"/>
      <c r="E19" s="281"/>
      <c r="F19" s="281"/>
      <c r="G19" s="281"/>
    </row>
    <row r="20" spans="1:7" ht="14.25" thickTop="1" x14ac:dyDescent="0.25">
      <c r="A20" s="279" t="s">
        <v>2</v>
      </c>
      <c r="B20" s="279"/>
      <c r="C20" s="13"/>
      <c r="D20" s="3"/>
      <c r="E20" s="279" t="s">
        <v>2</v>
      </c>
      <c r="F20" s="279"/>
      <c r="G20" s="13"/>
    </row>
    <row r="21" spans="1:7" x14ac:dyDescent="0.25">
      <c r="A21" s="15"/>
      <c r="B21" s="15" t="s">
        <v>34</v>
      </c>
      <c r="C21" s="283" t="s">
        <v>51</v>
      </c>
      <c r="D21" s="3"/>
      <c r="E21" s="15"/>
      <c r="F21" s="15" t="s">
        <v>34</v>
      </c>
      <c r="G21" s="283" t="s">
        <v>51</v>
      </c>
    </row>
    <row r="22" spans="1:7" x14ac:dyDescent="0.25">
      <c r="A22" s="16" t="s">
        <v>35</v>
      </c>
      <c r="B22" s="16" t="s">
        <v>36</v>
      </c>
      <c r="C22" s="284"/>
      <c r="D22" s="3"/>
      <c r="E22" s="16" t="s">
        <v>35</v>
      </c>
      <c r="F22" s="16" t="s">
        <v>36</v>
      </c>
      <c r="G22" s="284"/>
    </row>
    <row r="23" spans="1:7" x14ac:dyDescent="0.25">
      <c r="A23" s="15"/>
      <c r="B23" s="17"/>
      <c r="C23" s="15"/>
      <c r="D23" s="3"/>
      <c r="E23" s="15"/>
      <c r="F23" s="17"/>
      <c r="G23" s="15"/>
    </row>
    <row r="24" spans="1:7" x14ac:dyDescent="0.25">
      <c r="A24" s="18">
        <v>0</v>
      </c>
      <c r="B24" s="18">
        <v>12150</v>
      </c>
      <c r="C24" s="19">
        <v>0.1</v>
      </c>
      <c r="D24" s="3"/>
      <c r="E24" s="18">
        <v>0</v>
      </c>
      <c r="F24" s="18">
        <v>8500</v>
      </c>
      <c r="G24" s="19">
        <v>0.1</v>
      </c>
    </row>
    <row r="25" spans="1:7" x14ac:dyDescent="0.25">
      <c r="A25" s="18">
        <v>12150</v>
      </c>
      <c r="B25" s="18">
        <v>46250</v>
      </c>
      <c r="C25" s="19">
        <v>0.15</v>
      </c>
      <c r="D25" s="3"/>
      <c r="E25" s="18">
        <v>8500</v>
      </c>
      <c r="F25" s="18">
        <v>34500</v>
      </c>
      <c r="G25" s="19">
        <v>0.15</v>
      </c>
    </row>
    <row r="26" spans="1:7" x14ac:dyDescent="0.25">
      <c r="A26" s="18">
        <v>46250</v>
      </c>
      <c r="B26" s="18">
        <v>119400</v>
      </c>
      <c r="C26" s="19">
        <v>0.25</v>
      </c>
      <c r="D26" s="3"/>
      <c r="E26" s="18">
        <v>34500</v>
      </c>
      <c r="F26" s="18">
        <v>69675</v>
      </c>
      <c r="G26" s="19">
        <v>0.25</v>
      </c>
    </row>
    <row r="27" spans="1:7" x14ac:dyDescent="0.25">
      <c r="A27" s="18">
        <v>119400</v>
      </c>
      <c r="B27" s="18">
        <v>193350</v>
      </c>
      <c r="C27" s="19">
        <v>0.28000000000000003</v>
      </c>
      <c r="D27" s="3"/>
      <c r="E27" s="18">
        <v>69675</v>
      </c>
      <c r="F27" s="18">
        <v>106150</v>
      </c>
      <c r="G27" s="19">
        <v>0.28000000000000003</v>
      </c>
    </row>
    <row r="28" spans="1:7" x14ac:dyDescent="0.25">
      <c r="A28" s="18">
        <v>193350</v>
      </c>
      <c r="B28" s="18">
        <v>379150</v>
      </c>
      <c r="C28" s="19">
        <v>0.33</v>
      </c>
      <c r="D28" s="3"/>
      <c r="E28" s="18">
        <v>106150</v>
      </c>
      <c r="F28" s="18">
        <v>189575</v>
      </c>
      <c r="G28" s="19">
        <v>0.33</v>
      </c>
    </row>
    <row r="29" spans="1:7" x14ac:dyDescent="0.25">
      <c r="A29" s="20">
        <v>379150</v>
      </c>
      <c r="B29" s="21" t="s">
        <v>13</v>
      </c>
      <c r="C29" s="22">
        <v>0.35</v>
      </c>
      <c r="D29" s="3"/>
      <c r="E29" s="20">
        <v>189575</v>
      </c>
      <c r="F29" s="21" t="s">
        <v>13</v>
      </c>
      <c r="G29" s="22">
        <v>0.35</v>
      </c>
    </row>
    <row r="30" spans="1:7" x14ac:dyDescent="0.25">
      <c r="A30" s="18"/>
      <c r="B30" s="23"/>
      <c r="C30" s="19"/>
      <c r="D30" s="3"/>
      <c r="E30" s="18"/>
      <c r="F30" s="23"/>
      <c r="G30" s="19"/>
    </row>
    <row r="31" spans="1:7" ht="14.25" thickBot="1" x14ac:dyDescent="0.3">
      <c r="A31" s="50" t="s">
        <v>87</v>
      </c>
      <c r="B31" s="27"/>
      <c r="C31" s="27"/>
      <c r="D31" s="27"/>
      <c r="E31" s="28" t="s">
        <v>123</v>
      </c>
      <c r="F31" s="11"/>
      <c r="G31" s="11"/>
    </row>
    <row r="32" spans="1:7" ht="14.25" thickTop="1" x14ac:dyDescent="0.25">
      <c r="A32" s="12"/>
      <c r="B32" s="12" t="s">
        <v>45</v>
      </c>
      <c r="C32" s="12" t="s">
        <v>46</v>
      </c>
      <c r="D32" s="3"/>
      <c r="E32" s="290" t="s">
        <v>90</v>
      </c>
      <c r="F32" s="290"/>
      <c r="G32" s="290"/>
    </row>
    <row r="33" spans="1:8" x14ac:dyDescent="0.25">
      <c r="A33" s="32" t="s">
        <v>47</v>
      </c>
      <c r="B33" s="32">
        <v>5800</v>
      </c>
      <c r="C33" s="32">
        <v>1450</v>
      </c>
      <c r="D33" s="3"/>
      <c r="E33" s="291"/>
      <c r="F33" s="291"/>
      <c r="G33" s="291"/>
    </row>
    <row r="34" spans="1:8" ht="27" x14ac:dyDescent="0.25">
      <c r="A34" s="32" t="s">
        <v>57</v>
      </c>
      <c r="B34" s="32">
        <v>11600</v>
      </c>
      <c r="C34" s="32">
        <v>1150</v>
      </c>
      <c r="D34" s="3"/>
      <c r="E34" s="51" t="s">
        <v>86</v>
      </c>
      <c r="F34" s="3"/>
      <c r="G34" s="39">
        <v>3700</v>
      </c>
    </row>
    <row r="35" spans="1:8" ht="27" x14ac:dyDescent="0.25">
      <c r="A35" s="32" t="s">
        <v>48</v>
      </c>
      <c r="B35" s="32">
        <v>8500</v>
      </c>
      <c r="C35" s="32">
        <v>1450</v>
      </c>
      <c r="D35" s="3"/>
      <c r="E35" s="3"/>
      <c r="F35" s="3"/>
      <c r="G35" s="3"/>
    </row>
    <row r="36" spans="1:8" ht="27" x14ac:dyDescent="0.25">
      <c r="A36" s="37" t="s">
        <v>73</v>
      </c>
      <c r="B36" s="37">
        <v>5800</v>
      </c>
      <c r="C36" s="37">
        <v>1150</v>
      </c>
      <c r="D36" s="3"/>
      <c r="E36" s="267" t="s">
        <v>85</v>
      </c>
      <c r="F36" s="267"/>
      <c r="G36" s="39">
        <v>3000</v>
      </c>
    </row>
    <row r="37" spans="1:8" x14ac:dyDescent="0.25">
      <c r="A37" s="32"/>
      <c r="B37" s="32"/>
      <c r="C37" s="32"/>
      <c r="D37" s="3"/>
      <c r="E37" s="39"/>
      <c r="F37" s="3"/>
      <c r="G37" s="39"/>
    </row>
    <row r="38" spans="1:8" ht="14.25" thickBot="1" x14ac:dyDescent="0.3">
      <c r="A38" s="40" t="s">
        <v>49</v>
      </c>
      <c r="B38" s="40"/>
      <c r="C38" s="40"/>
      <c r="D38" s="40"/>
      <c r="E38" s="40"/>
      <c r="F38" s="40"/>
      <c r="G38" s="52"/>
    </row>
    <row r="39" spans="1:8" ht="14.25" thickTop="1" x14ac:dyDescent="0.25">
      <c r="A39" s="3"/>
      <c r="B39" s="3"/>
      <c r="C39" s="53" t="s">
        <v>50</v>
      </c>
      <c r="D39" s="53"/>
      <c r="E39" s="53"/>
      <c r="F39" s="53"/>
      <c r="G39" s="53"/>
      <c r="H39" s="3"/>
    </row>
    <row r="40" spans="1:8" x14ac:dyDescent="0.25">
      <c r="A40" s="54"/>
      <c r="B40" s="54"/>
      <c r="C40" s="55">
        <v>0</v>
      </c>
      <c r="D40" s="55">
        <v>1</v>
      </c>
      <c r="E40" s="55">
        <v>2</v>
      </c>
      <c r="F40" s="55">
        <v>3</v>
      </c>
      <c r="G40" s="55">
        <v>4</v>
      </c>
      <c r="H40" s="3"/>
    </row>
    <row r="41" spans="1:8" x14ac:dyDescent="0.25">
      <c r="A41" s="3" t="s">
        <v>47</v>
      </c>
      <c r="B41" s="3"/>
      <c r="C41" s="44">
        <f>G34+B33</f>
        <v>9500</v>
      </c>
      <c r="D41" s="44">
        <f>G34+B33+C33</f>
        <v>10950</v>
      </c>
      <c r="E41" s="44">
        <f>G34+B33+C33*2</f>
        <v>12400</v>
      </c>
      <c r="F41" s="44"/>
      <c r="G41" s="44"/>
      <c r="H41" s="3"/>
    </row>
    <row r="42" spans="1:8" x14ac:dyDescent="0.25">
      <c r="A42" s="3" t="s">
        <v>48</v>
      </c>
      <c r="B42" s="3"/>
      <c r="C42" s="44">
        <f>G34+B35</f>
        <v>12200</v>
      </c>
      <c r="D42" s="44">
        <f>G34+B35+C33</f>
        <v>13650</v>
      </c>
      <c r="E42" s="44">
        <f>G34+B35+C33*2</f>
        <v>15100</v>
      </c>
      <c r="F42" s="44"/>
      <c r="G42" s="44"/>
      <c r="H42" s="3"/>
    </row>
    <row r="43" spans="1:8" x14ac:dyDescent="0.25">
      <c r="A43" s="56" t="s">
        <v>57</v>
      </c>
      <c r="B43" s="56"/>
      <c r="C43" s="45">
        <f>2*G34+B34</f>
        <v>19000</v>
      </c>
      <c r="D43" s="45">
        <f>2*G34+B34+C34</f>
        <v>20150</v>
      </c>
      <c r="E43" s="45">
        <f>2*G34+B34+C34*2</f>
        <v>21300</v>
      </c>
      <c r="F43" s="45">
        <f>2*G34+B34+C34*3</f>
        <v>22450</v>
      </c>
      <c r="G43" s="45">
        <f>2*G34+B34+C34*4</f>
        <v>23600</v>
      </c>
      <c r="H43" s="3"/>
    </row>
    <row r="44" spans="1:8" x14ac:dyDescent="0.25">
      <c r="A44" s="65"/>
      <c r="B44" s="47"/>
      <c r="C44" s="47"/>
      <c r="D44" s="47"/>
      <c r="E44" s="47"/>
      <c r="F44" s="47"/>
      <c r="G44" s="3"/>
    </row>
    <row r="45" spans="1:8" x14ac:dyDescent="0.25">
      <c r="A45" s="3" t="s">
        <v>114</v>
      </c>
      <c r="B45" s="3"/>
      <c r="C45" s="3"/>
      <c r="D45" s="3"/>
      <c r="E45" s="3"/>
      <c r="F45" s="3"/>
      <c r="G45" s="3"/>
    </row>
    <row r="46" spans="1:8" x14ac:dyDescent="0.25">
      <c r="A46" s="48" t="s">
        <v>115</v>
      </c>
      <c r="B46" s="3"/>
      <c r="C46" s="3"/>
      <c r="D46" s="3"/>
      <c r="E46" s="3"/>
      <c r="F46" s="3"/>
      <c r="G46" s="3"/>
    </row>
  </sheetData>
  <mergeCells count="14">
    <mergeCell ref="E32:G33"/>
    <mergeCell ref="E36:F36"/>
    <mergeCell ref="A18:C19"/>
    <mergeCell ref="E18:G19"/>
    <mergeCell ref="A20:B20"/>
    <mergeCell ref="E20:F20"/>
    <mergeCell ref="C21:C22"/>
    <mergeCell ref="G21:G22"/>
    <mergeCell ref="A5:C6"/>
    <mergeCell ref="E5:G6"/>
    <mergeCell ref="A7:B7"/>
    <mergeCell ref="E7:F7"/>
    <mergeCell ref="C8:C9"/>
    <mergeCell ref="G8:G9"/>
  </mergeCells>
  <hyperlinks>
    <hyperlink ref="A46" r:id="rId1" xr:uid="{00000000-0004-0000-0B00-000000000000}"/>
  </hyperlinks>
  <pageMargins left="0.75" right="0.75" top="1" bottom="1" header="0.3" footer="0.3"/>
  <pageSetup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I48"/>
  <sheetViews>
    <sheetView showGridLines="0" topLeftCell="A20" zoomScaleNormal="100" workbookViewId="0">
      <selection activeCell="C2" sqref="A1:IV65536"/>
    </sheetView>
  </sheetViews>
  <sheetFormatPr defaultColWidth="12.7109375" defaultRowHeight="13.5" x14ac:dyDescent="0.25"/>
  <cols>
    <col min="1" max="16384" width="12.7109375" style="3"/>
  </cols>
  <sheetData>
    <row r="1" spans="1:9" x14ac:dyDescent="0.25">
      <c r="A1" s="78">
        <v>40112</v>
      </c>
    </row>
    <row r="2" spans="1:9" x14ac:dyDescent="0.25">
      <c r="A2" s="6" t="s">
        <v>110</v>
      </c>
      <c r="B2" s="7"/>
      <c r="C2" s="8"/>
      <c r="D2" s="8"/>
      <c r="E2" s="8"/>
      <c r="F2" s="8"/>
      <c r="G2" s="8"/>
    </row>
    <row r="3" spans="1:9" x14ac:dyDescent="0.25">
      <c r="A3" s="6" t="s">
        <v>59</v>
      </c>
      <c r="B3" s="7"/>
      <c r="C3" s="8"/>
      <c r="D3" s="8"/>
      <c r="E3" s="8"/>
      <c r="F3" s="8"/>
      <c r="G3" s="8"/>
    </row>
    <row r="4" spans="1:9" x14ac:dyDescent="0.25">
      <c r="A4" s="6"/>
      <c r="B4" s="7"/>
      <c r="C4" s="8"/>
      <c r="D4" s="8"/>
      <c r="E4" s="8"/>
      <c r="F4" s="8"/>
      <c r="G4" s="8"/>
    </row>
    <row r="5" spans="1:9" x14ac:dyDescent="0.25">
      <c r="A5" s="266" t="s">
        <v>54</v>
      </c>
      <c r="B5" s="267"/>
      <c r="C5" s="267"/>
      <c r="D5" s="10"/>
      <c r="E5" s="266" t="s">
        <v>53</v>
      </c>
      <c r="F5" s="267"/>
      <c r="G5" s="267"/>
    </row>
    <row r="6" spans="1:9" ht="14.25" thickBot="1" x14ac:dyDescent="0.3">
      <c r="A6" s="268"/>
      <c r="B6" s="268"/>
      <c r="C6" s="268"/>
      <c r="D6" s="11"/>
      <c r="E6" s="268"/>
      <c r="F6" s="268"/>
      <c r="G6" s="268"/>
    </row>
    <row r="7" spans="1:9" ht="14.25" thickTop="1" x14ac:dyDescent="0.25">
      <c r="A7" s="279" t="s">
        <v>2</v>
      </c>
      <c r="B7" s="279"/>
      <c r="C7" s="13"/>
      <c r="D7" s="14"/>
      <c r="E7" s="279" t="s">
        <v>2</v>
      </c>
      <c r="F7" s="279"/>
      <c r="G7" s="13"/>
      <c r="H7" s="14"/>
      <c r="I7" s="14"/>
    </row>
    <row r="8" spans="1:9" x14ac:dyDescent="0.25">
      <c r="A8" s="15"/>
      <c r="B8" s="15" t="s">
        <v>34</v>
      </c>
      <c r="C8" s="283" t="s">
        <v>51</v>
      </c>
      <c r="E8" s="15"/>
      <c r="F8" s="15" t="s">
        <v>34</v>
      </c>
      <c r="G8" s="283" t="s">
        <v>51</v>
      </c>
    </row>
    <row r="9" spans="1:9" x14ac:dyDescent="0.25">
      <c r="A9" s="16" t="s">
        <v>35</v>
      </c>
      <c r="B9" s="16" t="s">
        <v>36</v>
      </c>
      <c r="C9" s="284"/>
      <c r="E9" s="16" t="s">
        <v>35</v>
      </c>
      <c r="F9" s="16" t="s">
        <v>36</v>
      </c>
      <c r="G9" s="284"/>
    </row>
    <row r="10" spans="1:9" x14ac:dyDescent="0.25">
      <c r="A10" s="15"/>
      <c r="B10" s="17"/>
      <c r="C10" s="15"/>
      <c r="E10" s="15"/>
      <c r="F10" s="17"/>
      <c r="G10" s="15"/>
    </row>
    <row r="11" spans="1:9" x14ac:dyDescent="0.25">
      <c r="A11" s="18">
        <v>0</v>
      </c>
      <c r="B11" s="18">
        <v>8375</v>
      </c>
      <c r="C11" s="19">
        <v>0.1</v>
      </c>
      <c r="E11" s="18">
        <v>0</v>
      </c>
      <c r="F11" s="18">
        <v>16750</v>
      </c>
      <c r="G11" s="19">
        <v>0.1</v>
      </c>
    </row>
    <row r="12" spans="1:9" x14ac:dyDescent="0.25">
      <c r="A12" s="18">
        <v>8375</v>
      </c>
      <c r="B12" s="18">
        <v>34000</v>
      </c>
      <c r="C12" s="19">
        <v>0.15</v>
      </c>
      <c r="E12" s="18">
        <v>16750</v>
      </c>
      <c r="F12" s="18">
        <v>68000</v>
      </c>
      <c r="G12" s="19">
        <v>0.15</v>
      </c>
    </row>
    <row r="13" spans="1:9" x14ac:dyDescent="0.25">
      <c r="A13" s="18">
        <v>34000</v>
      </c>
      <c r="B13" s="18">
        <v>82400</v>
      </c>
      <c r="C13" s="19">
        <v>0.25</v>
      </c>
      <c r="E13" s="18">
        <v>68000</v>
      </c>
      <c r="F13" s="18">
        <v>137300</v>
      </c>
      <c r="G13" s="19">
        <v>0.25</v>
      </c>
    </row>
    <row r="14" spans="1:9" x14ac:dyDescent="0.25">
      <c r="A14" s="18">
        <v>82400</v>
      </c>
      <c r="B14" s="18">
        <v>171850</v>
      </c>
      <c r="C14" s="19">
        <v>0.28000000000000003</v>
      </c>
      <c r="E14" s="18">
        <v>137300</v>
      </c>
      <c r="F14" s="18">
        <v>209250</v>
      </c>
      <c r="G14" s="19">
        <v>0.28000000000000003</v>
      </c>
    </row>
    <row r="15" spans="1:9" x14ac:dyDescent="0.25">
      <c r="A15" s="18">
        <v>171850</v>
      </c>
      <c r="B15" s="18">
        <v>373650</v>
      </c>
      <c r="C15" s="19">
        <v>0.33</v>
      </c>
      <c r="E15" s="18">
        <v>209250</v>
      </c>
      <c r="F15" s="18">
        <v>373650</v>
      </c>
      <c r="G15" s="19">
        <v>0.33</v>
      </c>
    </row>
    <row r="16" spans="1:9" x14ac:dyDescent="0.25">
      <c r="A16" s="20">
        <v>373650</v>
      </c>
      <c r="B16" s="21" t="s">
        <v>13</v>
      </c>
      <c r="C16" s="22">
        <v>0.35</v>
      </c>
      <c r="E16" s="20">
        <v>373650</v>
      </c>
      <c r="F16" s="21" t="s">
        <v>13</v>
      </c>
      <c r="G16" s="22">
        <v>0.35</v>
      </c>
    </row>
    <row r="17" spans="1:7" x14ac:dyDescent="0.25">
      <c r="A17" s="18"/>
      <c r="B17" s="23"/>
      <c r="C17" s="24"/>
      <c r="D17" s="14"/>
      <c r="E17" s="14"/>
      <c r="G17" s="18"/>
    </row>
    <row r="18" spans="1:7" x14ac:dyDescent="0.25">
      <c r="A18" s="266" t="s">
        <v>37</v>
      </c>
      <c r="B18" s="280"/>
      <c r="C18" s="280"/>
      <c r="D18" s="10"/>
      <c r="E18" s="266" t="s">
        <v>43</v>
      </c>
      <c r="F18" s="280"/>
      <c r="G18" s="280"/>
    </row>
    <row r="19" spans="1:7" ht="14.25" thickBot="1" x14ac:dyDescent="0.3">
      <c r="A19" s="281"/>
      <c r="B19" s="281"/>
      <c r="C19" s="281"/>
      <c r="D19" s="26"/>
      <c r="E19" s="281"/>
      <c r="F19" s="281"/>
      <c r="G19" s="281"/>
    </row>
    <row r="20" spans="1:7" ht="14.25" thickTop="1" x14ac:dyDescent="0.25">
      <c r="A20" s="279" t="s">
        <v>2</v>
      </c>
      <c r="B20" s="279"/>
      <c r="C20" s="13"/>
      <c r="E20" s="279" t="s">
        <v>2</v>
      </c>
      <c r="F20" s="279"/>
      <c r="G20" s="13"/>
    </row>
    <row r="21" spans="1:7" x14ac:dyDescent="0.25">
      <c r="A21" s="15"/>
      <c r="B21" s="15" t="s">
        <v>34</v>
      </c>
      <c r="C21" s="283" t="s">
        <v>51</v>
      </c>
      <c r="E21" s="15"/>
      <c r="F21" s="15" t="s">
        <v>34</v>
      </c>
      <c r="G21" s="283" t="s">
        <v>51</v>
      </c>
    </row>
    <row r="22" spans="1:7" x14ac:dyDescent="0.25">
      <c r="A22" s="16" t="s">
        <v>35</v>
      </c>
      <c r="B22" s="16" t="s">
        <v>36</v>
      </c>
      <c r="C22" s="284"/>
      <c r="E22" s="16" t="s">
        <v>35</v>
      </c>
      <c r="F22" s="16" t="s">
        <v>36</v>
      </c>
      <c r="G22" s="284"/>
    </row>
    <row r="23" spans="1:7" x14ac:dyDescent="0.25">
      <c r="A23" s="15"/>
      <c r="B23" s="17"/>
      <c r="C23" s="15"/>
      <c r="E23" s="15"/>
      <c r="F23" s="17"/>
      <c r="G23" s="15"/>
    </row>
    <row r="24" spans="1:7" x14ac:dyDescent="0.25">
      <c r="A24" s="18">
        <v>0</v>
      </c>
      <c r="B24" s="18">
        <v>11950</v>
      </c>
      <c r="C24" s="19">
        <v>0.1</v>
      </c>
      <c r="E24" s="18">
        <v>0</v>
      </c>
      <c r="F24" s="18">
        <v>8375</v>
      </c>
      <c r="G24" s="19">
        <v>0.1</v>
      </c>
    </row>
    <row r="25" spans="1:7" x14ac:dyDescent="0.25">
      <c r="A25" s="18">
        <v>11950</v>
      </c>
      <c r="B25" s="18">
        <v>45550</v>
      </c>
      <c r="C25" s="19">
        <v>0.15</v>
      </c>
      <c r="E25" s="18">
        <v>8375</v>
      </c>
      <c r="F25" s="18">
        <v>34000</v>
      </c>
      <c r="G25" s="19">
        <v>0.15</v>
      </c>
    </row>
    <row r="26" spans="1:7" x14ac:dyDescent="0.25">
      <c r="A26" s="18">
        <v>45550</v>
      </c>
      <c r="B26" s="18">
        <v>117650</v>
      </c>
      <c r="C26" s="19">
        <v>0.25</v>
      </c>
      <c r="E26" s="18">
        <v>34000</v>
      </c>
      <c r="F26" s="18">
        <v>68650</v>
      </c>
      <c r="G26" s="19">
        <v>0.25</v>
      </c>
    </row>
    <row r="27" spans="1:7" x14ac:dyDescent="0.25">
      <c r="A27" s="18">
        <v>117650</v>
      </c>
      <c r="B27" s="18">
        <v>190550</v>
      </c>
      <c r="C27" s="19">
        <v>0.28000000000000003</v>
      </c>
      <c r="E27" s="18">
        <v>68650</v>
      </c>
      <c r="F27" s="18">
        <v>104625</v>
      </c>
      <c r="G27" s="19">
        <v>0.28000000000000003</v>
      </c>
    </row>
    <row r="28" spans="1:7" x14ac:dyDescent="0.25">
      <c r="A28" s="18">
        <v>190550</v>
      </c>
      <c r="B28" s="18">
        <v>373650</v>
      </c>
      <c r="C28" s="19">
        <v>0.33</v>
      </c>
      <c r="E28" s="18">
        <v>104625</v>
      </c>
      <c r="F28" s="18">
        <v>186825</v>
      </c>
      <c r="G28" s="19">
        <v>0.33</v>
      </c>
    </row>
    <row r="29" spans="1:7" x14ac:dyDescent="0.25">
      <c r="A29" s="20">
        <v>373650</v>
      </c>
      <c r="B29" s="21" t="s">
        <v>13</v>
      </c>
      <c r="C29" s="22">
        <v>0.35</v>
      </c>
      <c r="E29" s="20">
        <v>186825</v>
      </c>
      <c r="F29" s="21" t="s">
        <v>13</v>
      </c>
      <c r="G29" s="22">
        <v>0.35</v>
      </c>
    </row>
    <row r="30" spans="1:7" x14ac:dyDescent="0.25">
      <c r="A30" s="18"/>
      <c r="B30" s="23"/>
      <c r="C30" s="19"/>
      <c r="E30" s="18"/>
      <c r="F30" s="23"/>
      <c r="G30" s="19"/>
    </row>
    <row r="31" spans="1:7" ht="12.75" customHeight="1" thickBot="1" x14ac:dyDescent="0.3">
      <c r="A31" s="50" t="s">
        <v>87</v>
      </c>
      <c r="B31" s="27"/>
      <c r="C31" s="27"/>
      <c r="D31" s="27"/>
      <c r="E31" s="28" t="s">
        <v>123</v>
      </c>
      <c r="F31" s="11"/>
      <c r="G31" s="11"/>
    </row>
    <row r="32" spans="1:7" ht="13.5" customHeight="1" thickTop="1" x14ac:dyDescent="0.25">
      <c r="A32" s="12"/>
      <c r="B32" s="12" t="s">
        <v>45</v>
      </c>
      <c r="C32" s="12" t="s">
        <v>46</v>
      </c>
      <c r="E32" s="290" t="s">
        <v>90</v>
      </c>
      <c r="F32" s="290"/>
      <c r="G32" s="290"/>
    </row>
    <row r="33" spans="1:7" ht="12" customHeight="1" x14ac:dyDescent="0.25">
      <c r="A33" s="32" t="s">
        <v>47</v>
      </c>
      <c r="B33" s="32">
        <v>5700</v>
      </c>
      <c r="C33" s="32">
        <v>1400</v>
      </c>
      <c r="E33" s="291"/>
      <c r="F33" s="291"/>
      <c r="G33" s="291"/>
    </row>
    <row r="34" spans="1:7" ht="27" x14ac:dyDescent="0.25">
      <c r="A34" s="32" t="s">
        <v>57</v>
      </c>
      <c r="B34" s="32">
        <v>11400</v>
      </c>
      <c r="C34" s="32">
        <v>1100</v>
      </c>
      <c r="E34" s="51" t="s">
        <v>86</v>
      </c>
      <c r="G34" s="39">
        <v>3650</v>
      </c>
    </row>
    <row r="35" spans="1:7" ht="24.75" customHeight="1" x14ac:dyDescent="0.25">
      <c r="A35" s="32" t="s">
        <v>48</v>
      </c>
      <c r="B35" s="32">
        <v>8400</v>
      </c>
      <c r="C35" s="32">
        <v>1400</v>
      </c>
    </row>
    <row r="36" spans="1:7" ht="24.75" customHeight="1" x14ac:dyDescent="0.25">
      <c r="A36" s="37" t="s">
        <v>73</v>
      </c>
      <c r="B36" s="37">
        <v>5700</v>
      </c>
      <c r="C36" s="37">
        <v>1100</v>
      </c>
      <c r="E36" s="267" t="s">
        <v>85</v>
      </c>
      <c r="F36" s="267"/>
      <c r="G36" s="39">
        <v>3000</v>
      </c>
    </row>
    <row r="37" spans="1:7" ht="12.75" customHeight="1" x14ac:dyDescent="0.25">
      <c r="A37" s="32"/>
      <c r="B37" s="32"/>
      <c r="C37" s="32"/>
      <c r="E37" s="39"/>
      <c r="G37" s="39"/>
    </row>
    <row r="38" spans="1:7" ht="14.25" thickBot="1" x14ac:dyDescent="0.3">
      <c r="A38" s="40" t="s">
        <v>49</v>
      </c>
      <c r="B38" s="40"/>
      <c r="C38" s="40"/>
      <c r="D38" s="40"/>
      <c r="E38" s="40"/>
      <c r="F38" s="40"/>
      <c r="G38" s="52"/>
    </row>
    <row r="39" spans="1:7" ht="14.25" thickTop="1" x14ac:dyDescent="0.25">
      <c r="C39" s="53" t="s">
        <v>50</v>
      </c>
      <c r="D39" s="53"/>
      <c r="E39" s="53"/>
      <c r="F39" s="53"/>
      <c r="G39" s="53"/>
    </row>
    <row r="40" spans="1:7" x14ac:dyDescent="0.25">
      <c r="A40" s="54"/>
      <c r="B40" s="54"/>
      <c r="C40" s="55">
        <v>0</v>
      </c>
      <c r="D40" s="55">
        <v>1</v>
      </c>
      <c r="E40" s="55">
        <v>2</v>
      </c>
      <c r="F40" s="55">
        <v>3</v>
      </c>
      <c r="G40" s="55">
        <v>4</v>
      </c>
    </row>
    <row r="41" spans="1:7" x14ac:dyDescent="0.25">
      <c r="A41" s="3" t="s">
        <v>47</v>
      </c>
      <c r="C41" s="44">
        <f>G34+B33</f>
        <v>9350</v>
      </c>
      <c r="D41" s="44">
        <f>G34+B33+C33</f>
        <v>10750</v>
      </c>
      <c r="E41" s="44">
        <f>G34+B33+C33*2</f>
        <v>12150</v>
      </c>
      <c r="F41" s="44"/>
      <c r="G41" s="44"/>
    </row>
    <row r="42" spans="1:7" x14ac:dyDescent="0.25">
      <c r="A42" s="3" t="s">
        <v>48</v>
      </c>
      <c r="C42" s="44">
        <f>G34+B35</f>
        <v>12050</v>
      </c>
      <c r="D42" s="44">
        <f>G34+B35+C33</f>
        <v>13450</v>
      </c>
      <c r="E42" s="44">
        <f>G34+B35+C33*2</f>
        <v>14850</v>
      </c>
      <c r="F42" s="44"/>
      <c r="G42" s="44"/>
    </row>
    <row r="43" spans="1:7" x14ac:dyDescent="0.25">
      <c r="A43" s="56" t="s">
        <v>57</v>
      </c>
      <c r="B43" s="56"/>
      <c r="C43" s="45">
        <f>2*G34+B34</f>
        <v>18700</v>
      </c>
      <c r="D43" s="45">
        <f>2*G34+B34+C34</f>
        <v>19800</v>
      </c>
      <c r="E43" s="45">
        <f>2*G34+B34+C34*2</f>
        <v>20900</v>
      </c>
      <c r="F43" s="45">
        <f>2*G34+B34+C34*3</f>
        <v>22000</v>
      </c>
      <c r="G43" s="45">
        <f>2*G34+B34+C34*4</f>
        <v>23100</v>
      </c>
    </row>
    <row r="44" spans="1:7" x14ac:dyDescent="0.25">
      <c r="A44" s="65"/>
      <c r="B44" s="47"/>
      <c r="C44" s="47"/>
      <c r="D44" s="47"/>
      <c r="E44" s="47"/>
      <c r="F44" s="47"/>
    </row>
    <row r="45" spans="1:7" ht="12.75" customHeight="1" x14ac:dyDescent="0.25">
      <c r="A45" s="3" t="s">
        <v>111</v>
      </c>
    </row>
    <row r="46" spans="1:7" x14ac:dyDescent="0.25">
      <c r="A46" s="3" t="s">
        <v>112</v>
      </c>
    </row>
    <row r="47" spans="1:7" x14ac:dyDescent="0.25">
      <c r="A47" s="3" t="s">
        <v>100</v>
      </c>
    </row>
    <row r="48" spans="1:7" x14ac:dyDescent="0.25">
      <c r="A48" s="3" t="s">
        <v>101</v>
      </c>
    </row>
  </sheetData>
  <mergeCells count="14">
    <mergeCell ref="C8:C9"/>
    <mergeCell ref="G8:G9"/>
    <mergeCell ref="A18:C19"/>
    <mergeCell ref="E18:G19"/>
    <mergeCell ref="A5:C6"/>
    <mergeCell ref="E5:G6"/>
    <mergeCell ref="A7:B7"/>
    <mergeCell ref="E7:F7"/>
    <mergeCell ref="E36:F36"/>
    <mergeCell ref="E32:G33"/>
    <mergeCell ref="A20:B20"/>
    <mergeCell ref="E20:F20"/>
    <mergeCell ref="C21:C22"/>
    <mergeCell ref="G21:G22"/>
  </mergeCells>
  <phoneticPr fontId="4" type="noConversion"/>
  <printOptions horizontalCentered="1"/>
  <pageMargins left="0.75" right="0.75" top="1" bottom="1" header="0.5" footer="0.5"/>
  <pageSetup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I58"/>
  <sheetViews>
    <sheetView showGridLines="0" topLeftCell="A19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7" width="11.28515625" style="3" customWidth="1"/>
    <col min="8" max="8" width="11.42578125" style="3" customWidth="1"/>
    <col min="9" max="11" width="11.28515625" style="3" customWidth="1"/>
    <col min="12" max="12" width="11.42578125" style="3" customWidth="1"/>
    <col min="13" max="15" width="11.28515625" style="3" customWidth="1"/>
    <col min="16" max="16384" width="11.42578125" style="3"/>
  </cols>
  <sheetData>
    <row r="1" spans="1:9" x14ac:dyDescent="0.25">
      <c r="A1" s="78">
        <v>40031</v>
      </c>
    </row>
    <row r="2" spans="1:9" x14ac:dyDescent="0.25">
      <c r="A2" s="6" t="s">
        <v>84</v>
      </c>
      <c r="B2" s="7"/>
      <c r="C2" s="8"/>
      <c r="D2" s="8"/>
      <c r="E2" s="8"/>
      <c r="F2" s="8"/>
      <c r="G2" s="8"/>
    </row>
    <row r="3" spans="1:9" x14ac:dyDescent="0.25">
      <c r="A3" s="6" t="s">
        <v>59</v>
      </c>
      <c r="B3" s="7"/>
      <c r="C3" s="8"/>
      <c r="D3" s="8"/>
      <c r="E3" s="8"/>
      <c r="F3" s="8"/>
      <c r="G3" s="8"/>
    </row>
    <row r="4" spans="1:9" x14ac:dyDescent="0.25">
      <c r="A4" s="6"/>
      <c r="B4" s="7"/>
      <c r="C4" s="8"/>
      <c r="D4" s="8"/>
      <c r="E4" s="8"/>
      <c r="F4" s="8"/>
      <c r="G4" s="8"/>
    </row>
    <row r="5" spans="1:9" x14ac:dyDescent="0.25">
      <c r="A5" s="266" t="s">
        <v>54</v>
      </c>
      <c r="B5" s="267"/>
      <c r="C5" s="267"/>
      <c r="D5" s="10"/>
      <c r="E5" s="266" t="s">
        <v>53</v>
      </c>
      <c r="F5" s="267"/>
      <c r="G5" s="267"/>
    </row>
    <row r="6" spans="1:9" ht="14.25" thickBot="1" x14ac:dyDescent="0.3">
      <c r="A6" s="268"/>
      <c r="B6" s="268"/>
      <c r="C6" s="268"/>
      <c r="D6" s="11"/>
      <c r="E6" s="268"/>
      <c r="F6" s="268"/>
      <c r="G6" s="268"/>
    </row>
    <row r="7" spans="1:9" ht="14.25" thickTop="1" x14ac:dyDescent="0.25">
      <c r="A7" s="279" t="s">
        <v>2</v>
      </c>
      <c r="B7" s="279"/>
      <c r="C7" s="13"/>
      <c r="D7" s="14"/>
      <c r="E7" s="279" t="s">
        <v>2</v>
      </c>
      <c r="F7" s="279"/>
      <c r="G7" s="13"/>
      <c r="H7" s="14"/>
      <c r="I7" s="14"/>
    </row>
    <row r="8" spans="1:9" x14ac:dyDescent="0.25">
      <c r="A8" s="15"/>
      <c r="B8" s="15" t="s">
        <v>34</v>
      </c>
      <c r="C8" s="283" t="s">
        <v>51</v>
      </c>
      <c r="E8" s="15"/>
      <c r="F8" s="15" t="s">
        <v>34</v>
      </c>
      <c r="G8" s="283" t="s">
        <v>51</v>
      </c>
    </row>
    <row r="9" spans="1:9" x14ac:dyDescent="0.25">
      <c r="A9" s="16" t="s">
        <v>35</v>
      </c>
      <c r="B9" s="16" t="s">
        <v>36</v>
      </c>
      <c r="C9" s="284"/>
      <c r="E9" s="16" t="s">
        <v>35</v>
      </c>
      <c r="F9" s="16" t="s">
        <v>36</v>
      </c>
      <c r="G9" s="284"/>
    </row>
    <row r="10" spans="1:9" x14ac:dyDescent="0.25">
      <c r="A10" s="15"/>
      <c r="B10" s="17"/>
      <c r="C10" s="15"/>
      <c r="E10" s="15"/>
      <c r="F10" s="17"/>
      <c r="G10" s="15"/>
    </row>
    <row r="11" spans="1:9" x14ac:dyDescent="0.25">
      <c r="A11" s="18">
        <v>0</v>
      </c>
      <c r="B11" s="18">
        <v>8350</v>
      </c>
      <c r="C11" s="19">
        <v>0.1</v>
      </c>
      <c r="E11" s="18">
        <v>0</v>
      </c>
      <c r="F11" s="18">
        <v>16700</v>
      </c>
      <c r="G11" s="19">
        <v>0.1</v>
      </c>
    </row>
    <row r="12" spans="1:9" x14ac:dyDescent="0.25">
      <c r="A12" s="18">
        <v>8350</v>
      </c>
      <c r="B12" s="18">
        <v>33950</v>
      </c>
      <c r="C12" s="19">
        <v>0.15</v>
      </c>
      <c r="E12" s="18">
        <v>16700</v>
      </c>
      <c r="F12" s="18">
        <v>67900</v>
      </c>
      <c r="G12" s="19">
        <v>0.15</v>
      </c>
    </row>
    <row r="13" spans="1:9" x14ac:dyDescent="0.25">
      <c r="A13" s="18">
        <v>33950</v>
      </c>
      <c r="B13" s="18">
        <v>82250</v>
      </c>
      <c r="C13" s="19">
        <v>0.25</v>
      </c>
      <c r="E13" s="18">
        <v>67900</v>
      </c>
      <c r="F13" s="18">
        <v>137050</v>
      </c>
      <c r="G13" s="19">
        <v>0.25</v>
      </c>
    </row>
    <row r="14" spans="1:9" x14ac:dyDescent="0.25">
      <c r="A14" s="18">
        <v>82250</v>
      </c>
      <c r="B14" s="18">
        <v>171550</v>
      </c>
      <c r="C14" s="19">
        <v>0.28000000000000003</v>
      </c>
      <c r="E14" s="18">
        <v>137050</v>
      </c>
      <c r="F14" s="18">
        <v>208850</v>
      </c>
      <c r="G14" s="19">
        <v>0.28000000000000003</v>
      </c>
    </row>
    <row r="15" spans="1:9" x14ac:dyDescent="0.25">
      <c r="A15" s="18">
        <v>171550</v>
      </c>
      <c r="B15" s="18">
        <v>372950</v>
      </c>
      <c r="C15" s="19">
        <v>0.33</v>
      </c>
      <c r="E15" s="18">
        <v>208850</v>
      </c>
      <c r="F15" s="18">
        <v>372950</v>
      </c>
      <c r="G15" s="19">
        <v>0.33</v>
      </c>
    </row>
    <row r="16" spans="1:9" x14ac:dyDescent="0.25">
      <c r="A16" s="20">
        <v>372950</v>
      </c>
      <c r="B16" s="21" t="s">
        <v>13</v>
      </c>
      <c r="C16" s="22">
        <v>0.35</v>
      </c>
      <c r="E16" s="20">
        <v>372950</v>
      </c>
      <c r="F16" s="21" t="s">
        <v>13</v>
      </c>
      <c r="G16" s="22">
        <v>0.35</v>
      </c>
    </row>
    <row r="17" spans="1:7" x14ac:dyDescent="0.25">
      <c r="A17" s="18"/>
      <c r="B17" s="23"/>
      <c r="C17" s="24"/>
      <c r="D17" s="14"/>
      <c r="E17" s="14"/>
      <c r="G17" s="18"/>
    </row>
    <row r="18" spans="1:7" x14ac:dyDescent="0.25">
      <c r="A18" s="266" t="s">
        <v>37</v>
      </c>
      <c r="B18" s="280"/>
      <c r="C18" s="280"/>
      <c r="D18" s="10"/>
      <c r="E18" s="266" t="s">
        <v>43</v>
      </c>
      <c r="F18" s="280"/>
      <c r="G18" s="280"/>
    </row>
    <row r="19" spans="1:7" ht="14.25" thickBot="1" x14ac:dyDescent="0.3">
      <c r="A19" s="281"/>
      <c r="B19" s="281"/>
      <c r="C19" s="281"/>
      <c r="D19" s="26"/>
      <c r="E19" s="281"/>
      <c r="F19" s="281"/>
      <c r="G19" s="281"/>
    </row>
    <row r="20" spans="1:7" ht="14.25" thickTop="1" x14ac:dyDescent="0.25">
      <c r="A20" s="279" t="s">
        <v>2</v>
      </c>
      <c r="B20" s="279"/>
      <c r="C20" s="13"/>
      <c r="E20" s="279" t="s">
        <v>2</v>
      </c>
      <c r="F20" s="279"/>
      <c r="G20" s="13"/>
    </row>
    <row r="21" spans="1:7" x14ac:dyDescent="0.25">
      <c r="A21" s="15"/>
      <c r="B21" s="15" t="s">
        <v>34</v>
      </c>
      <c r="C21" s="283" t="s">
        <v>51</v>
      </c>
      <c r="E21" s="15"/>
      <c r="F21" s="15" t="s">
        <v>34</v>
      </c>
      <c r="G21" s="283" t="s">
        <v>51</v>
      </c>
    </row>
    <row r="22" spans="1:7" x14ac:dyDescent="0.25">
      <c r="A22" s="16" t="s">
        <v>35</v>
      </c>
      <c r="B22" s="16" t="s">
        <v>36</v>
      </c>
      <c r="C22" s="284"/>
      <c r="E22" s="16" t="s">
        <v>35</v>
      </c>
      <c r="F22" s="16" t="s">
        <v>36</v>
      </c>
      <c r="G22" s="284"/>
    </row>
    <row r="23" spans="1:7" x14ac:dyDescent="0.25">
      <c r="A23" s="15"/>
      <c r="B23" s="17"/>
      <c r="C23" s="15"/>
      <c r="E23" s="15"/>
      <c r="F23" s="17"/>
      <c r="G23" s="15"/>
    </row>
    <row r="24" spans="1:7" x14ac:dyDescent="0.25">
      <c r="A24" s="18">
        <v>0</v>
      </c>
      <c r="B24" s="18">
        <v>11950</v>
      </c>
      <c r="C24" s="19">
        <v>0.1</v>
      </c>
      <c r="E24" s="18">
        <v>0</v>
      </c>
      <c r="F24" s="18">
        <v>8350</v>
      </c>
      <c r="G24" s="19">
        <v>0.1</v>
      </c>
    </row>
    <row r="25" spans="1:7" x14ac:dyDescent="0.25">
      <c r="A25" s="18">
        <v>11950</v>
      </c>
      <c r="B25" s="18">
        <v>45500</v>
      </c>
      <c r="C25" s="19">
        <v>0.15</v>
      </c>
      <c r="E25" s="18">
        <v>8350</v>
      </c>
      <c r="F25" s="18">
        <v>33950</v>
      </c>
      <c r="G25" s="19">
        <v>0.15</v>
      </c>
    </row>
    <row r="26" spans="1:7" x14ac:dyDescent="0.25">
      <c r="A26" s="18">
        <v>45500</v>
      </c>
      <c r="B26" s="18">
        <v>117450</v>
      </c>
      <c r="C26" s="19">
        <v>0.25</v>
      </c>
      <c r="E26" s="18">
        <v>33950</v>
      </c>
      <c r="F26" s="18">
        <v>68525</v>
      </c>
      <c r="G26" s="19">
        <v>0.25</v>
      </c>
    </row>
    <row r="27" spans="1:7" x14ac:dyDescent="0.25">
      <c r="A27" s="18">
        <v>117450</v>
      </c>
      <c r="B27" s="18">
        <v>190200</v>
      </c>
      <c r="C27" s="19">
        <v>0.28000000000000003</v>
      </c>
      <c r="E27" s="18">
        <v>68525</v>
      </c>
      <c r="F27" s="18">
        <v>104425</v>
      </c>
      <c r="G27" s="19">
        <v>0.28000000000000003</v>
      </c>
    </row>
    <row r="28" spans="1:7" x14ac:dyDescent="0.25">
      <c r="A28" s="18">
        <v>190200</v>
      </c>
      <c r="B28" s="18">
        <v>372950</v>
      </c>
      <c r="C28" s="19">
        <v>0.33</v>
      </c>
      <c r="E28" s="18">
        <v>104425</v>
      </c>
      <c r="F28" s="18">
        <v>186475</v>
      </c>
      <c r="G28" s="19">
        <v>0.33</v>
      </c>
    </row>
    <row r="29" spans="1:7" x14ac:dyDescent="0.25">
      <c r="A29" s="20">
        <v>372950</v>
      </c>
      <c r="B29" s="21" t="s">
        <v>13</v>
      </c>
      <c r="C29" s="22">
        <v>0.35</v>
      </c>
      <c r="E29" s="20">
        <v>186475</v>
      </c>
      <c r="F29" s="21" t="s">
        <v>13</v>
      </c>
      <c r="G29" s="22">
        <v>0.35</v>
      </c>
    </row>
    <row r="30" spans="1:7" x14ac:dyDescent="0.25">
      <c r="A30" s="18"/>
      <c r="B30" s="23"/>
      <c r="C30" s="19"/>
      <c r="E30" s="18"/>
      <c r="F30" s="23"/>
      <c r="G30" s="19"/>
    </row>
    <row r="31" spans="1:7" ht="12.75" customHeight="1" thickBot="1" x14ac:dyDescent="0.3">
      <c r="A31" s="50" t="s">
        <v>87</v>
      </c>
      <c r="B31" s="27"/>
      <c r="C31" s="27"/>
      <c r="D31" s="27"/>
      <c r="E31" s="58" t="s">
        <v>88</v>
      </c>
      <c r="F31" s="59"/>
      <c r="G31" s="59"/>
    </row>
    <row r="32" spans="1:7" ht="13.5" customHeight="1" thickTop="1" x14ac:dyDescent="0.25">
      <c r="A32" s="12"/>
      <c r="B32" s="12" t="s">
        <v>45</v>
      </c>
      <c r="C32" s="12" t="s">
        <v>46</v>
      </c>
      <c r="E32" s="292" t="s">
        <v>73</v>
      </c>
      <c r="F32" s="292"/>
      <c r="G32" s="60">
        <v>83400</v>
      </c>
    </row>
    <row r="33" spans="1:7" x14ac:dyDescent="0.25">
      <c r="A33" s="32" t="s">
        <v>47</v>
      </c>
      <c r="B33" s="32">
        <v>5700</v>
      </c>
      <c r="C33" s="32">
        <v>1400</v>
      </c>
      <c r="E33" s="61" t="s">
        <v>89</v>
      </c>
      <c r="F33" s="37"/>
      <c r="G33" s="37">
        <v>166800</v>
      </c>
    </row>
    <row r="34" spans="1:7" ht="27.75" thickBot="1" x14ac:dyDescent="0.3">
      <c r="A34" s="32" t="s">
        <v>57</v>
      </c>
      <c r="B34" s="32">
        <v>11400</v>
      </c>
      <c r="C34" s="32">
        <v>1100</v>
      </c>
      <c r="E34" s="28" t="s">
        <v>123</v>
      </c>
      <c r="F34" s="11"/>
      <c r="G34" s="11"/>
    </row>
    <row r="35" spans="1:7" ht="24.75" customHeight="1" thickTop="1" x14ac:dyDescent="0.25">
      <c r="A35" s="32" t="s">
        <v>48</v>
      </c>
      <c r="B35" s="32">
        <v>8350</v>
      </c>
      <c r="C35" s="32">
        <v>1400</v>
      </c>
      <c r="E35" s="293" t="s">
        <v>90</v>
      </c>
      <c r="F35" s="293"/>
      <c r="G35" s="293"/>
    </row>
    <row r="36" spans="1:7" ht="24.75" customHeight="1" x14ac:dyDescent="0.25">
      <c r="A36" s="37" t="s">
        <v>73</v>
      </c>
      <c r="B36" s="37">
        <v>5700</v>
      </c>
      <c r="C36" s="37">
        <v>1100</v>
      </c>
    </row>
    <row r="37" spans="1:7" ht="12.75" customHeight="1" x14ac:dyDescent="0.25">
      <c r="A37" s="32"/>
      <c r="B37" s="32"/>
      <c r="C37" s="32"/>
      <c r="E37" s="39"/>
      <c r="G37" s="39"/>
    </row>
    <row r="38" spans="1:7" x14ac:dyDescent="0.25">
      <c r="A38" s="51" t="s">
        <v>86</v>
      </c>
      <c r="C38" s="39">
        <v>3650</v>
      </c>
      <c r="E38" s="51" t="s">
        <v>85</v>
      </c>
    </row>
    <row r="39" spans="1:7" x14ac:dyDescent="0.25">
      <c r="A39" s="51"/>
      <c r="C39" s="39"/>
      <c r="E39" s="39"/>
      <c r="G39" s="39">
        <v>3000</v>
      </c>
    </row>
    <row r="40" spans="1:7" ht="14.25" thickBot="1" x14ac:dyDescent="0.3">
      <c r="A40" s="51" t="s">
        <v>91</v>
      </c>
      <c r="E40" s="51"/>
    </row>
    <row r="41" spans="1:7" ht="14.25" thickTop="1" x14ac:dyDescent="0.25">
      <c r="A41" s="62"/>
      <c r="B41" s="294" t="s">
        <v>94</v>
      </c>
      <c r="C41" s="294"/>
      <c r="E41" s="51"/>
    </row>
    <row r="42" spans="1:7" ht="27" x14ac:dyDescent="0.25">
      <c r="A42" s="16"/>
      <c r="B42" s="16" t="s">
        <v>92</v>
      </c>
      <c r="C42" s="16" t="s">
        <v>93</v>
      </c>
      <c r="E42" s="51"/>
    </row>
    <row r="43" spans="1:7" x14ac:dyDescent="0.25">
      <c r="A43" s="32" t="s">
        <v>47</v>
      </c>
      <c r="B43" s="32">
        <v>166800</v>
      </c>
      <c r="C43" s="32">
        <v>289300</v>
      </c>
      <c r="E43" s="79"/>
    </row>
    <row r="44" spans="1:7" ht="27" x14ac:dyDescent="0.25">
      <c r="A44" s="32" t="s">
        <v>57</v>
      </c>
      <c r="B44" s="32">
        <v>250200</v>
      </c>
      <c r="C44" s="32">
        <v>372700</v>
      </c>
      <c r="E44" s="79"/>
    </row>
    <row r="45" spans="1:7" ht="27" x14ac:dyDescent="0.25">
      <c r="A45" s="32" t="s">
        <v>48</v>
      </c>
      <c r="B45" s="32">
        <v>208500</v>
      </c>
      <c r="C45" s="32">
        <v>331000</v>
      </c>
      <c r="E45" s="79"/>
    </row>
    <row r="46" spans="1:7" ht="27" x14ac:dyDescent="0.25">
      <c r="A46" s="37" t="s">
        <v>73</v>
      </c>
      <c r="B46" s="37">
        <v>125100</v>
      </c>
      <c r="C46" s="37">
        <v>186350</v>
      </c>
      <c r="E46" s="79"/>
    </row>
    <row r="47" spans="1:7" x14ac:dyDescent="0.25">
      <c r="A47" s="6"/>
      <c r="B47" s="7"/>
      <c r="C47" s="8"/>
      <c r="D47" s="8"/>
      <c r="E47" s="8"/>
      <c r="F47" s="8"/>
      <c r="G47" s="8"/>
    </row>
    <row r="48" spans="1:7" ht="14.25" thickBot="1" x14ac:dyDescent="0.3">
      <c r="A48" s="40" t="s">
        <v>49</v>
      </c>
      <c r="B48" s="40"/>
      <c r="C48" s="40"/>
      <c r="D48" s="40"/>
      <c r="E48" s="40"/>
      <c r="F48" s="40"/>
      <c r="G48" s="52"/>
    </row>
    <row r="49" spans="1:7" ht="14.25" thickTop="1" x14ac:dyDescent="0.25">
      <c r="C49" s="53" t="s">
        <v>50</v>
      </c>
      <c r="D49" s="53"/>
      <c r="E49" s="53"/>
      <c r="F49" s="53"/>
      <c r="G49" s="53"/>
    </row>
    <row r="50" spans="1:7" x14ac:dyDescent="0.25">
      <c r="A50" s="54"/>
      <c r="B50" s="54"/>
      <c r="C50" s="55">
        <v>0</v>
      </c>
      <c r="D50" s="55">
        <v>1</v>
      </c>
      <c r="E50" s="55">
        <v>2</v>
      </c>
      <c r="F50" s="55">
        <v>3</v>
      </c>
      <c r="G50" s="55">
        <v>4</v>
      </c>
    </row>
    <row r="51" spans="1:7" x14ac:dyDescent="0.25">
      <c r="A51" s="3" t="s">
        <v>47</v>
      </c>
      <c r="C51" s="44">
        <f>C38+B33</f>
        <v>9350</v>
      </c>
      <c r="D51" s="44">
        <f>C38+B33+C33</f>
        <v>10750</v>
      </c>
      <c r="E51" s="44">
        <f>C38+B33+C33*2</f>
        <v>12150</v>
      </c>
      <c r="F51" s="44"/>
      <c r="G51" s="44"/>
    </row>
    <row r="52" spans="1:7" x14ac:dyDescent="0.25">
      <c r="A52" s="3" t="s">
        <v>48</v>
      </c>
      <c r="C52" s="44">
        <f>C38+B35</f>
        <v>12000</v>
      </c>
      <c r="D52" s="44">
        <f>C38+B35+C33</f>
        <v>13400</v>
      </c>
      <c r="E52" s="44">
        <f>C38+B35+C33*2</f>
        <v>14800</v>
      </c>
      <c r="F52" s="44"/>
      <c r="G52" s="44"/>
    </row>
    <row r="53" spans="1:7" x14ac:dyDescent="0.25">
      <c r="A53" s="56" t="s">
        <v>57</v>
      </c>
      <c r="B53" s="56"/>
      <c r="C53" s="45">
        <f>2*C38+B34</f>
        <v>18700</v>
      </c>
      <c r="D53" s="45">
        <f>2*C38+B34+C34</f>
        <v>19800</v>
      </c>
      <c r="E53" s="45">
        <f>2*C38+B34+C34*2</f>
        <v>20900</v>
      </c>
      <c r="F53" s="45">
        <f>2*C38+B34+C34*3</f>
        <v>22000</v>
      </c>
      <c r="G53" s="45">
        <f>2*C38+B34+C34*4</f>
        <v>23100</v>
      </c>
    </row>
    <row r="54" spans="1:7" x14ac:dyDescent="0.25">
      <c r="A54" s="65"/>
      <c r="B54" s="47"/>
      <c r="C54" s="47"/>
      <c r="D54" s="47"/>
      <c r="E54" s="47"/>
      <c r="F54" s="47"/>
    </row>
    <row r="55" spans="1:7" ht="12.75" customHeight="1" x14ac:dyDescent="0.25">
      <c r="A55" s="3" t="s">
        <v>103</v>
      </c>
    </row>
    <row r="56" spans="1:7" x14ac:dyDescent="0.25">
      <c r="A56" s="3" t="s">
        <v>104</v>
      </c>
    </row>
    <row r="57" spans="1:7" x14ac:dyDescent="0.25">
      <c r="A57" s="3" t="s">
        <v>100</v>
      </c>
    </row>
    <row r="58" spans="1:7" x14ac:dyDescent="0.25">
      <c r="A58" s="3" t="s">
        <v>101</v>
      </c>
    </row>
  </sheetData>
  <mergeCells count="15">
    <mergeCell ref="C8:C9"/>
    <mergeCell ref="G8:G9"/>
    <mergeCell ref="A18:C19"/>
    <mergeCell ref="E18:G19"/>
    <mergeCell ref="A5:C6"/>
    <mergeCell ref="E5:G6"/>
    <mergeCell ref="A7:B7"/>
    <mergeCell ref="E7:F7"/>
    <mergeCell ref="E32:F32"/>
    <mergeCell ref="E35:G35"/>
    <mergeCell ref="B41:C41"/>
    <mergeCell ref="A20:B20"/>
    <mergeCell ref="E20:F20"/>
    <mergeCell ref="C21:C22"/>
    <mergeCell ref="G21:G22"/>
  </mergeCells>
  <phoneticPr fontId="4" type="noConversion"/>
  <printOptions horizontalCentered="1"/>
  <pageMargins left="0.75" right="0.75" top="1" bottom="1" header="0.5" footer="0.5"/>
  <pageSetup scale="8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I58"/>
  <sheetViews>
    <sheetView showGridLines="0" topLeftCell="A28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7" width="11.28515625" style="3" customWidth="1"/>
    <col min="8" max="16384" width="11.42578125" style="3"/>
  </cols>
  <sheetData>
    <row r="1" spans="1:9" x14ac:dyDescent="0.25">
      <c r="A1" s="78">
        <v>39390</v>
      </c>
    </row>
    <row r="2" spans="1:9" x14ac:dyDescent="0.25">
      <c r="A2" s="6" t="s">
        <v>81</v>
      </c>
      <c r="B2" s="7"/>
      <c r="C2" s="8"/>
      <c r="D2" s="8"/>
      <c r="E2" s="8"/>
      <c r="F2" s="8"/>
      <c r="G2" s="8"/>
    </row>
    <row r="3" spans="1:9" x14ac:dyDescent="0.25">
      <c r="A3" s="6" t="s">
        <v>59</v>
      </c>
      <c r="B3" s="7"/>
      <c r="C3" s="8"/>
      <c r="D3" s="8"/>
      <c r="E3" s="8"/>
      <c r="F3" s="8"/>
      <c r="G3" s="8"/>
    </row>
    <row r="4" spans="1:9" x14ac:dyDescent="0.25">
      <c r="A4" s="6"/>
      <c r="B4" s="7"/>
      <c r="C4" s="8"/>
      <c r="D4" s="8"/>
      <c r="E4" s="8"/>
      <c r="F4" s="8"/>
      <c r="G4" s="8"/>
    </row>
    <row r="5" spans="1:9" x14ac:dyDescent="0.25">
      <c r="A5" s="266" t="s">
        <v>54</v>
      </c>
      <c r="B5" s="267"/>
      <c r="C5" s="267"/>
      <c r="D5" s="10"/>
      <c r="E5" s="266" t="s">
        <v>53</v>
      </c>
      <c r="F5" s="267"/>
      <c r="G5" s="267"/>
    </row>
    <row r="6" spans="1:9" ht="14.25" thickBot="1" x14ac:dyDescent="0.3">
      <c r="A6" s="268"/>
      <c r="B6" s="268"/>
      <c r="C6" s="268"/>
      <c r="D6" s="11"/>
      <c r="E6" s="268"/>
      <c r="F6" s="268"/>
      <c r="G6" s="268"/>
    </row>
    <row r="7" spans="1:9" ht="14.25" thickTop="1" x14ac:dyDescent="0.25">
      <c r="A7" s="279" t="s">
        <v>2</v>
      </c>
      <c r="B7" s="279"/>
      <c r="C7" s="13"/>
      <c r="D7" s="14"/>
      <c r="E7" s="279" t="s">
        <v>2</v>
      </c>
      <c r="F7" s="279"/>
      <c r="G7" s="13"/>
      <c r="H7" s="14"/>
      <c r="I7" s="14"/>
    </row>
    <row r="8" spans="1:9" x14ac:dyDescent="0.25">
      <c r="A8" s="15"/>
      <c r="B8" s="15" t="s">
        <v>34</v>
      </c>
      <c r="C8" s="283" t="s">
        <v>51</v>
      </c>
      <c r="E8" s="15"/>
      <c r="F8" s="15" t="s">
        <v>34</v>
      </c>
      <c r="G8" s="283" t="s">
        <v>51</v>
      </c>
    </row>
    <row r="9" spans="1:9" x14ac:dyDescent="0.25">
      <c r="A9" s="16" t="s">
        <v>35</v>
      </c>
      <c r="B9" s="16" t="s">
        <v>36</v>
      </c>
      <c r="C9" s="284"/>
      <c r="E9" s="16" t="s">
        <v>35</v>
      </c>
      <c r="F9" s="16" t="s">
        <v>36</v>
      </c>
      <c r="G9" s="284"/>
    </row>
    <row r="10" spans="1:9" x14ac:dyDescent="0.25">
      <c r="A10" s="15"/>
      <c r="B10" s="17"/>
      <c r="C10" s="15"/>
      <c r="E10" s="15"/>
      <c r="F10" s="17"/>
      <c r="G10" s="15"/>
    </row>
    <row r="11" spans="1:9" x14ac:dyDescent="0.25">
      <c r="A11" s="18">
        <v>0</v>
      </c>
      <c r="B11" s="18">
        <v>8025</v>
      </c>
      <c r="C11" s="19">
        <v>0.1</v>
      </c>
      <c r="E11" s="18">
        <v>0</v>
      </c>
      <c r="F11" s="18">
        <v>16050</v>
      </c>
      <c r="G11" s="19">
        <v>0.1</v>
      </c>
    </row>
    <row r="12" spans="1:9" x14ac:dyDescent="0.25">
      <c r="A12" s="18">
        <v>8025</v>
      </c>
      <c r="B12" s="18">
        <v>32550</v>
      </c>
      <c r="C12" s="19">
        <v>0.15</v>
      </c>
      <c r="E12" s="18">
        <v>16050</v>
      </c>
      <c r="F12" s="18">
        <v>65100</v>
      </c>
      <c r="G12" s="19">
        <v>0.15</v>
      </c>
    </row>
    <row r="13" spans="1:9" x14ac:dyDescent="0.25">
      <c r="A13" s="18">
        <v>32550</v>
      </c>
      <c r="B13" s="18">
        <v>78850</v>
      </c>
      <c r="C13" s="19">
        <v>0.25</v>
      </c>
      <c r="E13" s="18">
        <v>65100</v>
      </c>
      <c r="F13" s="18">
        <v>131450</v>
      </c>
      <c r="G13" s="19">
        <v>0.25</v>
      </c>
    </row>
    <row r="14" spans="1:9" x14ac:dyDescent="0.25">
      <c r="A14" s="18">
        <v>78850</v>
      </c>
      <c r="B14" s="18">
        <v>164550</v>
      </c>
      <c r="C14" s="19">
        <v>0.28000000000000003</v>
      </c>
      <c r="E14" s="18">
        <v>131450</v>
      </c>
      <c r="F14" s="18">
        <v>200300</v>
      </c>
      <c r="G14" s="19">
        <v>0.28000000000000003</v>
      </c>
    </row>
    <row r="15" spans="1:9" x14ac:dyDescent="0.25">
      <c r="A15" s="18">
        <v>164550</v>
      </c>
      <c r="B15" s="18">
        <v>357700</v>
      </c>
      <c r="C15" s="19">
        <v>0.33</v>
      </c>
      <c r="E15" s="18">
        <v>200300</v>
      </c>
      <c r="F15" s="18">
        <v>357700</v>
      </c>
      <c r="G15" s="19">
        <v>0.33</v>
      </c>
    </row>
    <row r="16" spans="1:9" x14ac:dyDescent="0.25">
      <c r="A16" s="20">
        <v>357700</v>
      </c>
      <c r="B16" s="21" t="s">
        <v>13</v>
      </c>
      <c r="C16" s="22">
        <v>0.35</v>
      </c>
      <c r="E16" s="20">
        <v>357700</v>
      </c>
      <c r="F16" s="21" t="s">
        <v>13</v>
      </c>
      <c r="G16" s="22">
        <v>0.35</v>
      </c>
    </row>
    <row r="17" spans="1:7" x14ac:dyDescent="0.25">
      <c r="A17" s="18"/>
      <c r="B17" s="23"/>
      <c r="C17" s="24"/>
      <c r="D17" s="14"/>
      <c r="E17" s="14"/>
      <c r="G17" s="18"/>
    </row>
    <row r="18" spans="1:7" x14ac:dyDescent="0.25">
      <c r="A18" s="266" t="s">
        <v>37</v>
      </c>
      <c r="B18" s="280"/>
      <c r="C18" s="280"/>
      <c r="D18" s="10"/>
      <c r="E18" s="266" t="s">
        <v>43</v>
      </c>
      <c r="F18" s="280"/>
      <c r="G18" s="280"/>
    </row>
    <row r="19" spans="1:7" ht="14.25" thickBot="1" x14ac:dyDescent="0.3">
      <c r="A19" s="281"/>
      <c r="B19" s="281"/>
      <c r="C19" s="281"/>
      <c r="D19" s="26"/>
      <c r="E19" s="281"/>
      <c r="F19" s="281"/>
      <c r="G19" s="281"/>
    </row>
    <row r="20" spans="1:7" ht="14.25" thickTop="1" x14ac:dyDescent="0.25">
      <c r="A20" s="279" t="s">
        <v>2</v>
      </c>
      <c r="B20" s="279"/>
      <c r="C20" s="13"/>
      <c r="E20" s="279" t="s">
        <v>2</v>
      </c>
      <c r="F20" s="279"/>
      <c r="G20" s="13"/>
    </row>
    <row r="21" spans="1:7" x14ac:dyDescent="0.25">
      <c r="A21" s="15"/>
      <c r="B21" s="15" t="s">
        <v>34</v>
      </c>
      <c r="C21" s="283" t="s">
        <v>51</v>
      </c>
      <c r="E21" s="15"/>
      <c r="F21" s="15" t="s">
        <v>34</v>
      </c>
      <c r="G21" s="283" t="s">
        <v>51</v>
      </c>
    </row>
    <row r="22" spans="1:7" x14ac:dyDescent="0.25">
      <c r="A22" s="16" t="s">
        <v>35</v>
      </c>
      <c r="B22" s="16" t="s">
        <v>36</v>
      </c>
      <c r="C22" s="284"/>
      <c r="E22" s="16" t="s">
        <v>35</v>
      </c>
      <c r="F22" s="16" t="s">
        <v>36</v>
      </c>
      <c r="G22" s="284"/>
    </row>
    <row r="23" spans="1:7" x14ac:dyDescent="0.25">
      <c r="A23" s="15"/>
      <c r="B23" s="17"/>
      <c r="C23" s="15"/>
      <c r="E23" s="15"/>
      <c r="F23" s="17"/>
      <c r="G23" s="15"/>
    </row>
    <row r="24" spans="1:7" x14ac:dyDescent="0.25">
      <c r="A24" s="18">
        <v>0</v>
      </c>
      <c r="B24" s="18">
        <v>11450</v>
      </c>
      <c r="C24" s="19">
        <v>0.1</v>
      </c>
      <c r="E24" s="18">
        <v>0</v>
      </c>
      <c r="F24" s="18">
        <v>8025</v>
      </c>
      <c r="G24" s="19">
        <v>0.1</v>
      </c>
    </row>
    <row r="25" spans="1:7" x14ac:dyDescent="0.25">
      <c r="A25" s="18">
        <v>11450</v>
      </c>
      <c r="B25" s="18">
        <v>43650</v>
      </c>
      <c r="C25" s="19">
        <v>0.15</v>
      </c>
      <c r="E25" s="18">
        <v>8025</v>
      </c>
      <c r="F25" s="18">
        <v>32550</v>
      </c>
      <c r="G25" s="19">
        <v>0.15</v>
      </c>
    </row>
    <row r="26" spans="1:7" x14ac:dyDescent="0.25">
      <c r="A26" s="18">
        <v>43650</v>
      </c>
      <c r="B26" s="18">
        <v>112650</v>
      </c>
      <c r="C26" s="19">
        <v>0.25</v>
      </c>
      <c r="E26" s="18">
        <v>32550</v>
      </c>
      <c r="F26" s="18">
        <v>65725</v>
      </c>
      <c r="G26" s="19">
        <v>0.25</v>
      </c>
    </row>
    <row r="27" spans="1:7" x14ac:dyDescent="0.25">
      <c r="A27" s="18">
        <v>112650</v>
      </c>
      <c r="B27" s="18">
        <v>182400</v>
      </c>
      <c r="C27" s="19">
        <v>0.28000000000000003</v>
      </c>
      <c r="E27" s="18">
        <v>65725</v>
      </c>
      <c r="F27" s="18">
        <v>100150</v>
      </c>
      <c r="G27" s="19">
        <v>0.28000000000000003</v>
      </c>
    </row>
    <row r="28" spans="1:7" x14ac:dyDescent="0.25">
      <c r="A28" s="18">
        <v>182400</v>
      </c>
      <c r="B28" s="18">
        <v>357700</v>
      </c>
      <c r="C28" s="19">
        <v>0.33</v>
      </c>
      <c r="E28" s="18">
        <v>100150</v>
      </c>
      <c r="F28" s="18">
        <v>178850</v>
      </c>
      <c r="G28" s="19">
        <v>0.33</v>
      </c>
    </row>
    <row r="29" spans="1:7" x14ac:dyDescent="0.25">
      <c r="A29" s="20">
        <v>357700</v>
      </c>
      <c r="B29" s="21" t="s">
        <v>13</v>
      </c>
      <c r="C29" s="22">
        <v>0.35</v>
      </c>
      <c r="E29" s="20">
        <v>178850</v>
      </c>
      <c r="F29" s="21" t="s">
        <v>13</v>
      </c>
      <c r="G29" s="22">
        <v>0.35</v>
      </c>
    </row>
    <row r="30" spans="1:7" x14ac:dyDescent="0.25">
      <c r="A30" s="18"/>
      <c r="B30" s="23"/>
      <c r="C30" s="19"/>
      <c r="E30" s="18"/>
      <c r="F30" s="23"/>
      <c r="G30" s="19"/>
    </row>
    <row r="31" spans="1:7" ht="12.75" customHeight="1" thickBot="1" x14ac:dyDescent="0.3">
      <c r="A31" s="50" t="s">
        <v>87</v>
      </c>
      <c r="B31" s="27"/>
      <c r="C31" s="27"/>
      <c r="D31" s="27"/>
      <c r="E31" s="58" t="s">
        <v>88</v>
      </c>
      <c r="F31" s="59"/>
      <c r="G31" s="59"/>
    </row>
    <row r="32" spans="1:7" ht="13.5" customHeight="1" thickTop="1" x14ac:dyDescent="0.25">
      <c r="A32" s="12"/>
      <c r="B32" s="12" t="s">
        <v>45</v>
      </c>
      <c r="C32" s="12" t="s">
        <v>46</v>
      </c>
      <c r="E32" s="292" t="s">
        <v>73</v>
      </c>
      <c r="F32" s="292"/>
      <c r="G32" s="60">
        <v>79975</v>
      </c>
    </row>
    <row r="33" spans="1:7" x14ac:dyDescent="0.25">
      <c r="A33" s="32" t="s">
        <v>47</v>
      </c>
      <c r="B33" s="32">
        <v>5450</v>
      </c>
      <c r="C33" s="32">
        <v>1350</v>
      </c>
      <c r="E33" s="61" t="s">
        <v>89</v>
      </c>
      <c r="F33" s="37"/>
      <c r="G33" s="37">
        <v>159950</v>
      </c>
    </row>
    <row r="34" spans="1:7" ht="27.75" thickBot="1" x14ac:dyDescent="0.3">
      <c r="A34" s="32" t="s">
        <v>57</v>
      </c>
      <c r="B34" s="32">
        <v>10900</v>
      </c>
      <c r="C34" s="32">
        <v>1050</v>
      </c>
      <c r="E34" s="28" t="s">
        <v>123</v>
      </c>
      <c r="F34" s="11"/>
      <c r="G34" s="11"/>
    </row>
    <row r="35" spans="1:7" ht="24.75" customHeight="1" thickTop="1" x14ac:dyDescent="0.25">
      <c r="A35" s="32" t="s">
        <v>48</v>
      </c>
      <c r="B35" s="32">
        <v>8000</v>
      </c>
      <c r="C35" s="32">
        <v>1350</v>
      </c>
      <c r="E35" s="293" t="s">
        <v>95</v>
      </c>
      <c r="F35" s="293"/>
      <c r="G35" s="293"/>
    </row>
    <row r="36" spans="1:7" ht="27" x14ac:dyDescent="0.25">
      <c r="A36" s="37" t="s">
        <v>73</v>
      </c>
      <c r="B36" s="37">
        <v>5450</v>
      </c>
      <c r="C36" s="37">
        <v>1050</v>
      </c>
    </row>
    <row r="37" spans="1:7" x14ac:dyDescent="0.25">
      <c r="A37" s="32"/>
      <c r="B37" s="32"/>
      <c r="C37" s="32"/>
    </row>
    <row r="38" spans="1:7" x14ac:dyDescent="0.25">
      <c r="A38" s="51" t="s">
        <v>86</v>
      </c>
      <c r="C38" s="39">
        <v>3500</v>
      </c>
      <c r="E38" s="51" t="s">
        <v>85</v>
      </c>
    </row>
    <row r="39" spans="1:7" x14ac:dyDescent="0.25">
      <c r="A39" s="51"/>
      <c r="C39" s="39"/>
      <c r="G39" s="39">
        <v>8500</v>
      </c>
    </row>
    <row r="40" spans="1:7" ht="14.25" thickBot="1" x14ac:dyDescent="0.3">
      <c r="A40" s="51" t="s">
        <v>91</v>
      </c>
    </row>
    <row r="41" spans="1:7" ht="14.25" thickTop="1" x14ac:dyDescent="0.25">
      <c r="A41" s="62"/>
      <c r="B41" s="294" t="s">
        <v>94</v>
      </c>
      <c r="C41" s="294"/>
    </row>
    <row r="42" spans="1:7" ht="27" x14ac:dyDescent="0.25">
      <c r="A42" s="16"/>
      <c r="B42" s="16" t="s">
        <v>92</v>
      </c>
      <c r="C42" s="16" t="s">
        <v>93</v>
      </c>
    </row>
    <row r="43" spans="1:7" x14ac:dyDescent="0.25">
      <c r="A43" s="32" t="s">
        <v>47</v>
      </c>
      <c r="B43" s="32">
        <v>159950</v>
      </c>
      <c r="C43" s="32">
        <v>282450</v>
      </c>
      <c r="E43" s="39"/>
      <c r="G43" s="39"/>
    </row>
    <row r="44" spans="1:7" ht="27" x14ac:dyDescent="0.25">
      <c r="A44" s="32" t="s">
        <v>57</v>
      </c>
      <c r="B44" s="32">
        <v>239950</v>
      </c>
      <c r="C44" s="32">
        <v>362450</v>
      </c>
      <c r="E44" s="39"/>
      <c r="G44" s="39"/>
    </row>
    <row r="45" spans="1:7" ht="27" x14ac:dyDescent="0.25">
      <c r="A45" s="32" t="s">
        <v>48</v>
      </c>
      <c r="B45" s="32">
        <v>199950</v>
      </c>
      <c r="C45" s="32">
        <v>322450</v>
      </c>
      <c r="E45" s="39"/>
      <c r="G45" s="39"/>
    </row>
    <row r="46" spans="1:7" ht="27" x14ac:dyDescent="0.25">
      <c r="A46" s="37" t="s">
        <v>73</v>
      </c>
      <c r="B46" s="37">
        <v>119975</v>
      </c>
      <c r="C46" s="37">
        <v>181225</v>
      </c>
      <c r="E46" s="39"/>
      <c r="G46" s="39"/>
    </row>
    <row r="47" spans="1:7" x14ac:dyDescent="0.25">
      <c r="A47" s="6"/>
      <c r="B47" s="7"/>
      <c r="C47" s="8"/>
      <c r="D47" s="8"/>
      <c r="E47" s="8"/>
      <c r="F47" s="8"/>
      <c r="G47" s="8"/>
    </row>
    <row r="48" spans="1:7" ht="14.25" thickBot="1" x14ac:dyDescent="0.3">
      <c r="A48" s="40" t="s">
        <v>49</v>
      </c>
      <c r="B48" s="40"/>
      <c r="C48" s="40"/>
      <c r="D48" s="40"/>
      <c r="E48" s="40"/>
      <c r="F48" s="40"/>
      <c r="G48" s="52"/>
    </row>
    <row r="49" spans="1:7" ht="14.25" thickTop="1" x14ac:dyDescent="0.25">
      <c r="C49" s="53" t="s">
        <v>50</v>
      </c>
      <c r="D49" s="53"/>
      <c r="E49" s="53"/>
      <c r="F49" s="53"/>
      <c r="G49" s="53"/>
    </row>
    <row r="50" spans="1:7" x14ac:dyDescent="0.25">
      <c r="C50" s="55">
        <v>0</v>
      </c>
      <c r="D50" s="55">
        <v>1</v>
      </c>
      <c r="E50" s="55">
        <v>2</v>
      </c>
      <c r="F50" s="55">
        <v>3</v>
      </c>
      <c r="G50" s="55">
        <v>4</v>
      </c>
    </row>
    <row r="51" spans="1:7" x14ac:dyDescent="0.25">
      <c r="A51" s="3" t="s">
        <v>47</v>
      </c>
      <c r="C51" s="44">
        <f>C38+B33</f>
        <v>8950</v>
      </c>
      <c r="D51" s="44">
        <f>C38+B33+C33</f>
        <v>10300</v>
      </c>
      <c r="E51" s="44">
        <f>C38+B33+C33*2</f>
        <v>11650</v>
      </c>
      <c r="F51" s="44"/>
      <c r="G51" s="44"/>
    </row>
    <row r="52" spans="1:7" x14ac:dyDescent="0.25">
      <c r="A52" s="3" t="s">
        <v>48</v>
      </c>
      <c r="C52" s="44">
        <f>C38+B35</f>
        <v>11500</v>
      </c>
      <c r="D52" s="44">
        <f>C38+B35+C33</f>
        <v>12850</v>
      </c>
      <c r="E52" s="44">
        <f>C38+B35+C33*2</f>
        <v>14200</v>
      </c>
      <c r="F52" s="44"/>
      <c r="G52" s="44"/>
    </row>
    <row r="53" spans="1:7" x14ac:dyDescent="0.25">
      <c r="A53" s="56" t="s">
        <v>57</v>
      </c>
      <c r="B53" s="56"/>
      <c r="C53" s="45">
        <f>2*C38+B34</f>
        <v>17900</v>
      </c>
      <c r="D53" s="45">
        <f>2*C38+B34+C34</f>
        <v>18950</v>
      </c>
      <c r="E53" s="45">
        <f>2*C38+B34+C34*2</f>
        <v>20000</v>
      </c>
      <c r="F53" s="45">
        <f>2*C38+B34+C34*3</f>
        <v>21050</v>
      </c>
      <c r="G53" s="45">
        <f>2*C38+B34+C34*4</f>
        <v>22100</v>
      </c>
    </row>
    <row r="54" spans="1:7" x14ac:dyDescent="0.25">
      <c r="A54" s="65"/>
      <c r="B54" s="47"/>
      <c r="C54" s="47"/>
      <c r="D54" s="47"/>
      <c r="E54" s="47"/>
      <c r="F54" s="47"/>
    </row>
    <row r="55" spans="1:7" ht="12.75" customHeight="1" x14ac:dyDescent="0.25">
      <c r="A55" s="3" t="s">
        <v>83</v>
      </c>
    </row>
    <row r="56" spans="1:7" x14ac:dyDescent="0.25">
      <c r="A56" s="3" t="s">
        <v>82</v>
      </c>
    </row>
    <row r="57" spans="1:7" x14ac:dyDescent="0.25">
      <c r="A57" s="3" t="s">
        <v>100</v>
      </c>
    </row>
    <row r="58" spans="1:7" x14ac:dyDescent="0.25">
      <c r="A58" s="3" t="s">
        <v>101</v>
      </c>
    </row>
  </sheetData>
  <mergeCells count="15">
    <mergeCell ref="C8:C9"/>
    <mergeCell ref="G8:G9"/>
    <mergeCell ref="A18:C19"/>
    <mergeCell ref="E18:G19"/>
    <mergeCell ref="A5:C6"/>
    <mergeCell ref="E5:G6"/>
    <mergeCell ref="A7:B7"/>
    <mergeCell ref="E7:F7"/>
    <mergeCell ref="B41:C41"/>
    <mergeCell ref="E32:F32"/>
    <mergeCell ref="E35:G35"/>
    <mergeCell ref="A20:B20"/>
    <mergeCell ref="E20:F20"/>
    <mergeCell ref="C21:C22"/>
    <mergeCell ref="G21:G22"/>
  </mergeCells>
  <phoneticPr fontId="4" type="noConversion"/>
  <printOptions horizontalCentered="1"/>
  <pageMargins left="0.75" right="0.75" top="1" bottom="1" header="0.5" footer="0.5"/>
  <pageSetup scale="8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A1:I58"/>
  <sheetViews>
    <sheetView showGridLines="0" topLeftCell="A37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7" width="11.28515625" style="3" customWidth="1"/>
    <col min="8" max="16384" width="11.42578125" style="3"/>
  </cols>
  <sheetData>
    <row r="1" spans="1:9" x14ac:dyDescent="0.25">
      <c r="A1" s="78">
        <v>39016</v>
      </c>
    </row>
    <row r="2" spans="1:9" x14ac:dyDescent="0.25">
      <c r="A2" s="6" t="s">
        <v>63</v>
      </c>
      <c r="B2" s="7"/>
      <c r="C2" s="8"/>
      <c r="D2" s="8"/>
      <c r="E2" s="8"/>
      <c r="F2" s="8"/>
      <c r="G2" s="8"/>
    </row>
    <row r="3" spans="1:9" x14ac:dyDescent="0.25">
      <c r="A3" s="6" t="s">
        <v>59</v>
      </c>
      <c r="B3" s="7"/>
      <c r="C3" s="8"/>
      <c r="D3" s="8"/>
      <c r="E3" s="8"/>
      <c r="F3" s="8"/>
      <c r="G3" s="8"/>
    </row>
    <row r="4" spans="1:9" x14ac:dyDescent="0.25">
      <c r="A4" s="6"/>
      <c r="B4" s="7"/>
      <c r="C4" s="8"/>
      <c r="D4" s="8"/>
      <c r="E4" s="8"/>
      <c r="F4" s="8"/>
      <c r="G4" s="8"/>
    </row>
    <row r="5" spans="1:9" x14ac:dyDescent="0.25">
      <c r="A5" s="266" t="s">
        <v>54</v>
      </c>
      <c r="B5" s="267"/>
      <c r="C5" s="267"/>
      <c r="D5" s="10"/>
      <c r="E5" s="266" t="s">
        <v>53</v>
      </c>
      <c r="F5" s="267"/>
      <c r="G5" s="267"/>
    </row>
    <row r="6" spans="1:9" ht="14.25" thickBot="1" x14ac:dyDescent="0.3">
      <c r="A6" s="268"/>
      <c r="B6" s="268"/>
      <c r="C6" s="268"/>
      <c r="D6" s="11"/>
      <c r="E6" s="268"/>
      <c r="F6" s="268"/>
      <c r="G6" s="268"/>
    </row>
    <row r="7" spans="1:9" ht="14.25" thickTop="1" x14ac:dyDescent="0.25">
      <c r="A7" s="279" t="s">
        <v>2</v>
      </c>
      <c r="B7" s="279"/>
      <c r="C7" s="13"/>
      <c r="D7" s="14"/>
      <c r="E7" s="279" t="s">
        <v>2</v>
      </c>
      <c r="F7" s="279"/>
      <c r="G7" s="13"/>
      <c r="H7" s="14"/>
      <c r="I7" s="14"/>
    </row>
    <row r="8" spans="1:9" x14ac:dyDescent="0.25">
      <c r="A8" s="15"/>
      <c r="B8" s="15" t="s">
        <v>34</v>
      </c>
      <c r="C8" s="283" t="s">
        <v>51</v>
      </c>
      <c r="E8" s="15"/>
      <c r="F8" s="15" t="s">
        <v>34</v>
      </c>
      <c r="G8" s="283" t="s">
        <v>51</v>
      </c>
    </row>
    <row r="9" spans="1:9" x14ac:dyDescent="0.25">
      <c r="A9" s="16" t="s">
        <v>35</v>
      </c>
      <c r="B9" s="16" t="s">
        <v>36</v>
      </c>
      <c r="C9" s="284"/>
      <c r="E9" s="16" t="s">
        <v>35</v>
      </c>
      <c r="F9" s="16" t="s">
        <v>36</v>
      </c>
      <c r="G9" s="284"/>
    </row>
    <row r="10" spans="1:9" x14ac:dyDescent="0.25">
      <c r="A10" s="15"/>
      <c r="B10" s="17"/>
      <c r="C10" s="15"/>
      <c r="E10" s="15"/>
      <c r="F10" s="17"/>
      <c r="G10" s="15"/>
    </row>
    <row r="11" spans="1:9" x14ac:dyDescent="0.25">
      <c r="A11" s="18">
        <v>0</v>
      </c>
      <c r="B11" s="18">
        <v>7825</v>
      </c>
      <c r="C11" s="19">
        <v>0.1</v>
      </c>
      <c r="E11" s="18">
        <v>0</v>
      </c>
      <c r="F11" s="18">
        <v>15650</v>
      </c>
      <c r="G11" s="19">
        <v>0.1</v>
      </c>
    </row>
    <row r="12" spans="1:9" x14ac:dyDescent="0.25">
      <c r="A12" s="18">
        <v>7825</v>
      </c>
      <c r="B12" s="18">
        <v>31850</v>
      </c>
      <c r="C12" s="19">
        <v>0.15</v>
      </c>
      <c r="E12" s="18">
        <v>15650</v>
      </c>
      <c r="F12" s="18">
        <v>63700</v>
      </c>
      <c r="G12" s="19">
        <v>0.15</v>
      </c>
    </row>
    <row r="13" spans="1:9" x14ac:dyDescent="0.25">
      <c r="A13" s="18">
        <v>31850</v>
      </c>
      <c r="B13" s="18">
        <v>77100</v>
      </c>
      <c r="C13" s="19">
        <v>0.25</v>
      </c>
      <c r="E13" s="18">
        <v>63700</v>
      </c>
      <c r="F13" s="18">
        <v>128500</v>
      </c>
      <c r="G13" s="19">
        <v>0.25</v>
      </c>
    </row>
    <row r="14" spans="1:9" x14ac:dyDescent="0.25">
      <c r="A14" s="18">
        <v>77100</v>
      </c>
      <c r="B14" s="18">
        <v>160850</v>
      </c>
      <c r="C14" s="19">
        <v>0.28000000000000003</v>
      </c>
      <c r="E14" s="18">
        <v>128500</v>
      </c>
      <c r="F14" s="18">
        <v>195850</v>
      </c>
      <c r="G14" s="19">
        <v>0.28000000000000003</v>
      </c>
    </row>
    <row r="15" spans="1:9" x14ac:dyDescent="0.25">
      <c r="A15" s="18">
        <v>160850</v>
      </c>
      <c r="B15" s="18">
        <v>349700</v>
      </c>
      <c r="C15" s="19">
        <v>0.33</v>
      </c>
      <c r="E15" s="18">
        <v>195850</v>
      </c>
      <c r="F15" s="18">
        <v>349700</v>
      </c>
      <c r="G15" s="19">
        <v>0.33</v>
      </c>
    </row>
    <row r="16" spans="1:9" x14ac:dyDescent="0.25">
      <c r="A16" s="20">
        <v>349700</v>
      </c>
      <c r="B16" s="21" t="s">
        <v>13</v>
      </c>
      <c r="C16" s="22">
        <v>0.35</v>
      </c>
      <c r="E16" s="20">
        <v>349700</v>
      </c>
      <c r="F16" s="21" t="s">
        <v>13</v>
      </c>
      <c r="G16" s="22">
        <v>0.35</v>
      </c>
    </row>
    <row r="17" spans="1:7" x14ac:dyDescent="0.25">
      <c r="A17" s="18"/>
      <c r="B17" s="23"/>
      <c r="C17" s="24"/>
      <c r="D17" s="14"/>
      <c r="E17" s="14"/>
      <c r="G17" s="18"/>
    </row>
    <row r="18" spans="1:7" x14ac:dyDescent="0.25">
      <c r="A18" s="266" t="s">
        <v>37</v>
      </c>
      <c r="B18" s="280"/>
      <c r="C18" s="280"/>
      <c r="D18" s="10"/>
      <c r="E18" s="266" t="s">
        <v>43</v>
      </c>
      <c r="F18" s="280"/>
      <c r="G18" s="280"/>
    </row>
    <row r="19" spans="1:7" ht="14.25" thickBot="1" x14ac:dyDescent="0.3">
      <c r="A19" s="281"/>
      <c r="B19" s="281"/>
      <c r="C19" s="281"/>
      <c r="D19" s="26"/>
      <c r="E19" s="281"/>
      <c r="F19" s="281"/>
      <c r="G19" s="281"/>
    </row>
    <row r="20" spans="1:7" ht="14.25" thickTop="1" x14ac:dyDescent="0.25">
      <c r="A20" s="279" t="s">
        <v>2</v>
      </c>
      <c r="B20" s="279"/>
      <c r="C20" s="13"/>
      <c r="E20" s="279" t="s">
        <v>2</v>
      </c>
      <c r="F20" s="279"/>
      <c r="G20" s="13"/>
    </row>
    <row r="21" spans="1:7" x14ac:dyDescent="0.25">
      <c r="A21" s="15"/>
      <c r="B21" s="15" t="s">
        <v>34</v>
      </c>
      <c r="C21" s="283" t="s">
        <v>51</v>
      </c>
      <c r="E21" s="15"/>
      <c r="F21" s="15" t="s">
        <v>34</v>
      </c>
      <c r="G21" s="283" t="s">
        <v>51</v>
      </c>
    </row>
    <row r="22" spans="1:7" x14ac:dyDescent="0.25">
      <c r="A22" s="16" t="s">
        <v>35</v>
      </c>
      <c r="B22" s="16" t="s">
        <v>36</v>
      </c>
      <c r="C22" s="284"/>
      <c r="E22" s="16" t="s">
        <v>35</v>
      </c>
      <c r="F22" s="16" t="s">
        <v>36</v>
      </c>
      <c r="G22" s="284"/>
    </row>
    <row r="23" spans="1:7" x14ac:dyDescent="0.25">
      <c r="A23" s="15"/>
      <c r="B23" s="17"/>
      <c r="C23" s="15"/>
      <c r="E23" s="15"/>
      <c r="F23" s="17"/>
      <c r="G23" s="15"/>
    </row>
    <row r="24" spans="1:7" x14ac:dyDescent="0.25">
      <c r="A24" s="18">
        <v>0</v>
      </c>
      <c r="B24" s="18">
        <v>11200</v>
      </c>
      <c r="C24" s="19">
        <v>0.1</v>
      </c>
      <c r="E24" s="18">
        <v>0</v>
      </c>
      <c r="F24" s="18">
        <v>7825</v>
      </c>
      <c r="G24" s="19">
        <v>0.1</v>
      </c>
    </row>
    <row r="25" spans="1:7" x14ac:dyDescent="0.25">
      <c r="A25" s="18">
        <v>11200</v>
      </c>
      <c r="B25" s="18">
        <v>42650</v>
      </c>
      <c r="C25" s="19">
        <v>0.15</v>
      </c>
      <c r="E25" s="18">
        <v>7825</v>
      </c>
      <c r="F25" s="18">
        <v>31850</v>
      </c>
      <c r="G25" s="19">
        <v>0.15</v>
      </c>
    </row>
    <row r="26" spans="1:7" x14ac:dyDescent="0.25">
      <c r="A26" s="18">
        <v>42650</v>
      </c>
      <c r="B26" s="18">
        <v>110100</v>
      </c>
      <c r="C26" s="19">
        <v>0.25</v>
      </c>
      <c r="E26" s="18">
        <v>31850</v>
      </c>
      <c r="F26" s="18">
        <v>64250</v>
      </c>
      <c r="G26" s="19">
        <v>0.25</v>
      </c>
    </row>
    <row r="27" spans="1:7" x14ac:dyDescent="0.25">
      <c r="A27" s="18">
        <v>110100</v>
      </c>
      <c r="B27" s="18">
        <v>178350</v>
      </c>
      <c r="C27" s="19">
        <v>0.28000000000000003</v>
      </c>
      <c r="E27" s="18">
        <v>64250</v>
      </c>
      <c r="F27" s="18">
        <v>97925</v>
      </c>
      <c r="G27" s="19">
        <v>0.28000000000000003</v>
      </c>
    </row>
    <row r="28" spans="1:7" x14ac:dyDescent="0.25">
      <c r="A28" s="18">
        <v>178350</v>
      </c>
      <c r="B28" s="18">
        <v>349700</v>
      </c>
      <c r="C28" s="19">
        <v>0.33</v>
      </c>
      <c r="E28" s="18">
        <v>97925</v>
      </c>
      <c r="F28" s="18">
        <v>174850</v>
      </c>
      <c r="G28" s="19">
        <v>0.33</v>
      </c>
    </row>
    <row r="29" spans="1:7" x14ac:dyDescent="0.25">
      <c r="A29" s="20">
        <v>349700</v>
      </c>
      <c r="B29" s="21" t="s">
        <v>13</v>
      </c>
      <c r="C29" s="22">
        <v>0.35</v>
      </c>
      <c r="E29" s="20">
        <v>174850</v>
      </c>
      <c r="F29" s="21" t="s">
        <v>13</v>
      </c>
      <c r="G29" s="22">
        <v>0.35</v>
      </c>
    </row>
    <row r="30" spans="1:7" x14ac:dyDescent="0.25">
      <c r="A30" s="18"/>
      <c r="B30" s="23"/>
      <c r="C30" s="19"/>
      <c r="E30" s="18"/>
      <c r="F30" s="23"/>
      <c r="G30" s="19"/>
    </row>
    <row r="31" spans="1:7" ht="12.75" customHeight="1" thickBot="1" x14ac:dyDescent="0.3">
      <c r="A31" s="50" t="s">
        <v>87</v>
      </c>
      <c r="B31" s="27"/>
      <c r="C31" s="27"/>
      <c r="D31" s="27"/>
      <c r="E31" s="58" t="s">
        <v>88</v>
      </c>
      <c r="F31" s="59"/>
      <c r="G31" s="59"/>
    </row>
    <row r="32" spans="1:7" ht="13.5" customHeight="1" thickTop="1" x14ac:dyDescent="0.25">
      <c r="A32" s="12"/>
      <c r="B32" s="12" t="s">
        <v>45</v>
      </c>
      <c r="C32" s="12" t="s">
        <v>46</v>
      </c>
      <c r="E32" s="292" t="s">
        <v>73</v>
      </c>
      <c r="F32" s="292"/>
      <c r="G32" s="60">
        <v>78200</v>
      </c>
    </row>
    <row r="33" spans="1:7" x14ac:dyDescent="0.25">
      <c r="A33" s="32" t="s">
        <v>47</v>
      </c>
      <c r="B33" s="32">
        <v>5350</v>
      </c>
      <c r="C33" s="32">
        <v>1300</v>
      </c>
      <c r="E33" s="61" t="s">
        <v>89</v>
      </c>
      <c r="F33" s="37"/>
      <c r="G33" s="37">
        <v>156400</v>
      </c>
    </row>
    <row r="34" spans="1:7" ht="27.75" thickBot="1" x14ac:dyDescent="0.3">
      <c r="A34" s="32" t="s">
        <v>57</v>
      </c>
      <c r="B34" s="32">
        <v>10700</v>
      </c>
      <c r="C34" s="32">
        <v>1050</v>
      </c>
      <c r="E34" s="28" t="s">
        <v>123</v>
      </c>
      <c r="F34" s="11"/>
      <c r="G34" s="11"/>
    </row>
    <row r="35" spans="1:7" ht="24.75" customHeight="1" thickTop="1" x14ac:dyDescent="0.25">
      <c r="A35" s="32" t="s">
        <v>48</v>
      </c>
      <c r="B35" s="32">
        <v>7850</v>
      </c>
      <c r="C35" s="32">
        <v>1300</v>
      </c>
      <c r="E35" s="293" t="s">
        <v>96</v>
      </c>
      <c r="F35" s="293"/>
      <c r="G35" s="293"/>
    </row>
    <row r="36" spans="1:7" ht="27" x14ac:dyDescent="0.25">
      <c r="A36" s="37" t="s">
        <v>73</v>
      </c>
      <c r="B36" s="37">
        <v>5350</v>
      </c>
      <c r="C36" s="37">
        <v>1050</v>
      </c>
    </row>
    <row r="37" spans="1:7" x14ac:dyDescent="0.25">
      <c r="A37" s="32"/>
      <c r="B37" s="32"/>
      <c r="C37" s="32"/>
    </row>
    <row r="38" spans="1:7" x14ac:dyDescent="0.25">
      <c r="A38" s="51" t="s">
        <v>86</v>
      </c>
      <c r="C38" s="39">
        <v>3400</v>
      </c>
      <c r="E38" s="51" t="s">
        <v>85</v>
      </c>
    </row>
    <row r="39" spans="1:7" x14ac:dyDescent="0.25">
      <c r="A39" s="32"/>
      <c r="B39" s="32"/>
      <c r="C39" s="32"/>
      <c r="G39" s="39">
        <v>11750</v>
      </c>
    </row>
    <row r="40" spans="1:7" ht="14.25" thickBot="1" x14ac:dyDescent="0.3">
      <c r="A40" s="51" t="s">
        <v>91</v>
      </c>
      <c r="G40" s="39"/>
    </row>
    <row r="41" spans="1:7" ht="14.25" thickTop="1" x14ac:dyDescent="0.25">
      <c r="A41" s="62"/>
      <c r="B41" s="294" t="s">
        <v>94</v>
      </c>
      <c r="C41" s="294"/>
      <c r="G41" s="39"/>
    </row>
    <row r="42" spans="1:7" ht="27" x14ac:dyDescent="0.25">
      <c r="A42" s="16"/>
      <c r="B42" s="16" t="s">
        <v>92</v>
      </c>
      <c r="C42" s="16" t="s">
        <v>93</v>
      </c>
      <c r="G42" s="39"/>
    </row>
    <row r="43" spans="1:7" x14ac:dyDescent="0.25">
      <c r="A43" s="32" t="s">
        <v>47</v>
      </c>
      <c r="B43" s="32">
        <v>156400</v>
      </c>
      <c r="C43" s="32">
        <v>278900</v>
      </c>
      <c r="G43" s="39"/>
    </row>
    <row r="44" spans="1:7" ht="27" x14ac:dyDescent="0.25">
      <c r="A44" s="32" t="s">
        <v>57</v>
      </c>
      <c r="B44" s="32">
        <v>234600</v>
      </c>
      <c r="C44" s="32">
        <v>357100</v>
      </c>
      <c r="G44" s="39"/>
    </row>
    <row r="45" spans="1:7" ht="27" x14ac:dyDescent="0.25">
      <c r="A45" s="32" t="s">
        <v>48</v>
      </c>
      <c r="B45" s="32">
        <v>195500</v>
      </c>
      <c r="C45" s="32">
        <v>318000</v>
      </c>
      <c r="G45" s="39"/>
    </row>
    <row r="46" spans="1:7" ht="27" x14ac:dyDescent="0.25">
      <c r="A46" s="37" t="s">
        <v>73</v>
      </c>
      <c r="B46" s="37">
        <v>117300</v>
      </c>
      <c r="C46" s="37">
        <v>178550</v>
      </c>
      <c r="G46" s="39"/>
    </row>
    <row r="47" spans="1:7" x14ac:dyDescent="0.25">
      <c r="A47" s="6"/>
      <c r="B47" s="7"/>
      <c r="C47" s="8"/>
      <c r="D47" s="8"/>
      <c r="E47" s="8"/>
      <c r="F47" s="8"/>
      <c r="G47" s="8"/>
    </row>
    <row r="48" spans="1:7" ht="14.25" thickBot="1" x14ac:dyDescent="0.3">
      <c r="A48" s="40" t="s">
        <v>49</v>
      </c>
      <c r="B48" s="40"/>
      <c r="C48" s="40"/>
      <c r="D48" s="40"/>
      <c r="E48" s="40"/>
      <c r="F48" s="40"/>
      <c r="G48" s="52"/>
    </row>
    <row r="49" spans="1:7" ht="14.25" thickTop="1" x14ac:dyDescent="0.25">
      <c r="C49" s="53" t="s">
        <v>50</v>
      </c>
      <c r="D49" s="53"/>
      <c r="E49" s="53"/>
      <c r="F49" s="53"/>
      <c r="G49" s="53"/>
    </row>
    <row r="50" spans="1:7" x14ac:dyDescent="0.25">
      <c r="C50" s="55">
        <v>0</v>
      </c>
      <c r="D50" s="55">
        <v>1</v>
      </c>
      <c r="E50" s="55">
        <v>2</v>
      </c>
      <c r="F50" s="55">
        <v>3</v>
      </c>
      <c r="G50" s="55">
        <v>4</v>
      </c>
    </row>
    <row r="51" spans="1:7" x14ac:dyDescent="0.25">
      <c r="A51" s="3" t="s">
        <v>47</v>
      </c>
      <c r="C51" s="44">
        <f>C38+B33</f>
        <v>8750</v>
      </c>
      <c r="D51" s="44">
        <f>C38+B33+C33</f>
        <v>10050</v>
      </c>
      <c r="E51" s="44">
        <f>C38+B33+C33*2</f>
        <v>11350</v>
      </c>
      <c r="F51" s="44"/>
      <c r="G51" s="44"/>
    </row>
    <row r="52" spans="1:7" x14ac:dyDescent="0.25">
      <c r="A52" s="3" t="s">
        <v>48</v>
      </c>
      <c r="C52" s="44">
        <f>C38+B35</f>
        <v>11250</v>
      </c>
      <c r="D52" s="44">
        <f>C38+B35+C33</f>
        <v>12550</v>
      </c>
      <c r="E52" s="44">
        <f>C38+B35+C33*2</f>
        <v>13850</v>
      </c>
      <c r="F52" s="44"/>
      <c r="G52" s="44"/>
    </row>
    <row r="53" spans="1:7" x14ac:dyDescent="0.25">
      <c r="A53" s="56" t="s">
        <v>57</v>
      </c>
      <c r="B53" s="56"/>
      <c r="C53" s="45">
        <f>2*C38+B34</f>
        <v>17500</v>
      </c>
      <c r="D53" s="45">
        <f>2*C38+B34+C34</f>
        <v>18550</v>
      </c>
      <c r="E53" s="45">
        <f>2*C38+B34+C34*2</f>
        <v>19600</v>
      </c>
      <c r="F53" s="45">
        <f>2*C38+B34+C34*3</f>
        <v>20650</v>
      </c>
      <c r="G53" s="45">
        <f>2*C38+B34+C34*4</f>
        <v>21700</v>
      </c>
    </row>
    <row r="54" spans="1:7" x14ac:dyDescent="0.25">
      <c r="A54" s="65"/>
      <c r="B54" s="47"/>
      <c r="C54" s="47"/>
      <c r="D54" s="47"/>
      <c r="E54" s="47"/>
      <c r="F54" s="47"/>
    </row>
    <row r="55" spans="1:7" ht="12.75" customHeight="1" x14ac:dyDescent="0.25">
      <c r="A55" s="3" t="s">
        <v>55</v>
      </c>
    </row>
    <row r="56" spans="1:7" x14ac:dyDescent="0.25">
      <c r="A56" s="3" t="s">
        <v>56</v>
      </c>
    </row>
    <row r="57" spans="1:7" x14ac:dyDescent="0.25">
      <c r="A57" s="3" t="s">
        <v>100</v>
      </c>
    </row>
    <row r="58" spans="1:7" x14ac:dyDescent="0.25">
      <c r="A58" s="3" t="s">
        <v>102</v>
      </c>
    </row>
  </sheetData>
  <mergeCells count="15">
    <mergeCell ref="B41:C41"/>
    <mergeCell ref="A18:C19"/>
    <mergeCell ref="E32:F32"/>
    <mergeCell ref="A20:B20"/>
    <mergeCell ref="A5:C6"/>
    <mergeCell ref="E5:G6"/>
    <mergeCell ref="A7:B7"/>
    <mergeCell ref="E7:F7"/>
    <mergeCell ref="C8:C9"/>
    <mergeCell ref="G8:G9"/>
    <mergeCell ref="E20:F20"/>
    <mergeCell ref="C21:C22"/>
    <mergeCell ref="E18:G19"/>
    <mergeCell ref="G21:G22"/>
    <mergeCell ref="E35:G35"/>
  </mergeCells>
  <phoneticPr fontId="0" type="noConversion"/>
  <printOptions horizontalCentered="1"/>
  <pageMargins left="0.75" right="0.75" top="1" bottom="1" header="0.5" footer="0.5"/>
  <pageSetup scale="8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/>
  </sheetPr>
  <dimension ref="A1:I56"/>
  <sheetViews>
    <sheetView showGridLines="0" topLeftCell="G25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7" width="11.28515625" style="3" customWidth="1"/>
    <col min="8" max="16384" width="11.42578125" style="3"/>
  </cols>
  <sheetData>
    <row r="1" spans="1:9" x14ac:dyDescent="0.25">
      <c r="A1" s="6" t="s">
        <v>62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7550</v>
      </c>
      <c r="C10" s="19">
        <v>0.1</v>
      </c>
      <c r="E10" s="18">
        <v>0</v>
      </c>
      <c r="F10" s="18">
        <v>15100</v>
      </c>
      <c r="G10" s="19">
        <v>0.1</v>
      </c>
    </row>
    <row r="11" spans="1:9" x14ac:dyDescent="0.25">
      <c r="A11" s="18">
        <v>7550</v>
      </c>
      <c r="B11" s="18">
        <v>30650</v>
      </c>
      <c r="C11" s="19">
        <v>0.15</v>
      </c>
      <c r="E11" s="18">
        <v>15100</v>
      </c>
      <c r="F11" s="18">
        <v>61300</v>
      </c>
      <c r="G11" s="19">
        <v>0.15</v>
      </c>
    </row>
    <row r="12" spans="1:9" x14ac:dyDescent="0.25">
      <c r="A12" s="18">
        <v>30650</v>
      </c>
      <c r="B12" s="18">
        <v>74200</v>
      </c>
      <c r="C12" s="19">
        <v>0.25</v>
      </c>
      <c r="E12" s="18">
        <v>61300</v>
      </c>
      <c r="F12" s="18">
        <v>123700</v>
      </c>
      <c r="G12" s="19">
        <v>0.25</v>
      </c>
    </row>
    <row r="13" spans="1:9" x14ac:dyDescent="0.25">
      <c r="A13" s="18">
        <v>74200</v>
      </c>
      <c r="B13" s="18">
        <v>154800</v>
      </c>
      <c r="C13" s="19">
        <v>0.28000000000000003</v>
      </c>
      <c r="E13" s="18">
        <v>123700</v>
      </c>
      <c r="F13" s="18">
        <v>188450</v>
      </c>
      <c r="G13" s="19">
        <v>0.28000000000000003</v>
      </c>
    </row>
    <row r="14" spans="1:9" x14ac:dyDescent="0.25">
      <c r="A14" s="18">
        <v>154800</v>
      </c>
      <c r="B14" s="18">
        <v>336550</v>
      </c>
      <c r="C14" s="19">
        <v>0.33</v>
      </c>
      <c r="E14" s="18">
        <v>188450</v>
      </c>
      <c r="F14" s="18">
        <v>336550</v>
      </c>
      <c r="G14" s="19">
        <v>0.33</v>
      </c>
    </row>
    <row r="15" spans="1:9" x14ac:dyDescent="0.25">
      <c r="A15" s="20">
        <v>336550</v>
      </c>
      <c r="B15" s="21" t="s">
        <v>13</v>
      </c>
      <c r="C15" s="22">
        <v>0.35</v>
      </c>
      <c r="E15" s="20">
        <v>336550</v>
      </c>
      <c r="F15" s="21" t="s">
        <v>13</v>
      </c>
      <c r="G15" s="22">
        <v>0.35</v>
      </c>
    </row>
    <row r="16" spans="1:9" x14ac:dyDescent="0.25">
      <c r="A16" s="18"/>
      <c r="B16" s="23"/>
      <c r="C16" s="24"/>
      <c r="D16" s="14"/>
      <c r="E16" s="14"/>
      <c r="G16" s="18"/>
    </row>
    <row r="17" spans="1:7" x14ac:dyDescent="0.25">
      <c r="A17" s="266" t="s">
        <v>37</v>
      </c>
      <c r="B17" s="280"/>
      <c r="C17" s="280"/>
      <c r="D17" s="10"/>
      <c r="E17" s="266" t="s">
        <v>43</v>
      </c>
      <c r="F17" s="280"/>
      <c r="G17" s="280"/>
    </row>
    <row r="18" spans="1:7" ht="14.25" thickBot="1" x14ac:dyDescent="0.3">
      <c r="A18" s="281"/>
      <c r="B18" s="281"/>
      <c r="C18" s="281"/>
      <c r="D18" s="26"/>
      <c r="E18" s="281"/>
      <c r="F18" s="281"/>
      <c r="G18" s="281"/>
    </row>
    <row r="19" spans="1:7" ht="14.25" thickTop="1" x14ac:dyDescent="0.25">
      <c r="A19" s="279" t="s">
        <v>2</v>
      </c>
      <c r="B19" s="279"/>
      <c r="C19" s="13"/>
      <c r="E19" s="279" t="s">
        <v>2</v>
      </c>
      <c r="F19" s="279"/>
      <c r="G19" s="13"/>
    </row>
    <row r="20" spans="1:7" x14ac:dyDescent="0.25">
      <c r="A20" s="15"/>
      <c r="B20" s="15" t="s">
        <v>34</v>
      </c>
      <c r="C20" s="283" t="s">
        <v>51</v>
      </c>
      <c r="E20" s="15"/>
      <c r="F20" s="15" t="s">
        <v>34</v>
      </c>
      <c r="G20" s="283" t="s">
        <v>51</v>
      </c>
    </row>
    <row r="21" spans="1:7" x14ac:dyDescent="0.25">
      <c r="A21" s="16" t="s">
        <v>35</v>
      </c>
      <c r="B21" s="16" t="s">
        <v>36</v>
      </c>
      <c r="C21" s="284"/>
      <c r="E21" s="16" t="s">
        <v>35</v>
      </c>
      <c r="F21" s="16" t="s">
        <v>36</v>
      </c>
      <c r="G21" s="284"/>
    </row>
    <row r="22" spans="1:7" x14ac:dyDescent="0.25">
      <c r="A22" s="15"/>
      <c r="B22" s="17"/>
      <c r="C22" s="15"/>
      <c r="E22" s="15"/>
      <c r="F22" s="17"/>
      <c r="G22" s="15"/>
    </row>
    <row r="23" spans="1:7" x14ac:dyDescent="0.25">
      <c r="A23" s="18">
        <v>0</v>
      </c>
      <c r="B23" s="18">
        <v>10750</v>
      </c>
      <c r="C23" s="19">
        <v>0.1</v>
      </c>
      <c r="E23" s="18">
        <v>0</v>
      </c>
      <c r="F23" s="18">
        <v>7550</v>
      </c>
      <c r="G23" s="19">
        <v>0.1</v>
      </c>
    </row>
    <row r="24" spans="1:7" x14ac:dyDescent="0.25">
      <c r="A24" s="18">
        <v>10750</v>
      </c>
      <c r="B24" s="18">
        <v>41050</v>
      </c>
      <c r="C24" s="19">
        <v>0.15</v>
      </c>
      <c r="E24" s="18">
        <v>7550</v>
      </c>
      <c r="F24" s="18">
        <v>30650</v>
      </c>
      <c r="G24" s="19">
        <v>0.15</v>
      </c>
    </row>
    <row r="25" spans="1:7" x14ac:dyDescent="0.25">
      <c r="A25" s="18">
        <v>41050</v>
      </c>
      <c r="B25" s="18">
        <v>106000</v>
      </c>
      <c r="C25" s="19">
        <v>0.25</v>
      </c>
      <c r="E25" s="18">
        <v>30650</v>
      </c>
      <c r="F25" s="18">
        <v>61850</v>
      </c>
      <c r="G25" s="19">
        <v>0.25</v>
      </c>
    </row>
    <row r="26" spans="1:7" x14ac:dyDescent="0.25">
      <c r="A26" s="18">
        <v>106000</v>
      </c>
      <c r="B26" s="18">
        <v>171650</v>
      </c>
      <c r="C26" s="19">
        <v>0.28000000000000003</v>
      </c>
      <c r="E26" s="18">
        <v>61850</v>
      </c>
      <c r="F26" s="18">
        <v>94225</v>
      </c>
      <c r="G26" s="19">
        <v>0.28000000000000003</v>
      </c>
    </row>
    <row r="27" spans="1:7" x14ac:dyDescent="0.25">
      <c r="A27" s="18">
        <v>171650</v>
      </c>
      <c r="B27" s="18">
        <v>336550</v>
      </c>
      <c r="C27" s="19">
        <v>0.33</v>
      </c>
      <c r="E27" s="18">
        <v>94225</v>
      </c>
      <c r="F27" s="18">
        <v>168275</v>
      </c>
      <c r="G27" s="19">
        <v>0.33</v>
      </c>
    </row>
    <row r="28" spans="1:7" x14ac:dyDescent="0.25">
      <c r="A28" s="20">
        <v>336550</v>
      </c>
      <c r="B28" s="21" t="s">
        <v>13</v>
      </c>
      <c r="C28" s="22">
        <v>0.35</v>
      </c>
      <c r="E28" s="20">
        <v>168275</v>
      </c>
      <c r="F28" s="21" t="s">
        <v>13</v>
      </c>
      <c r="G28" s="22">
        <v>0.35</v>
      </c>
    </row>
    <row r="29" spans="1:7" x14ac:dyDescent="0.25">
      <c r="A29" s="18"/>
      <c r="B29" s="23"/>
      <c r="C29" s="19"/>
      <c r="E29" s="18"/>
      <c r="F29" s="23"/>
      <c r="G29" s="19"/>
    </row>
    <row r="30" spans="1:7" ht="12.75" customHeight="1" thickBot="1" x14ac:dyDescent="0.3">
      <c r="A30" s="50" t="s">
        <v>87</v>
      </c>
      <c r="B30" s="27"/>
      <c r="C30" s="27"/>
      <c r="D30" s="27"/>
      <c r="E30" s="58" t="s">
        <v>88</v>
      </c>
      <c r="F30" s="59"/>
      <c r="G30" s="59"/>
    </row>
    <row r="31" spans="1:7" ht="13.5" customHeight="1" thickTop="1" x14ac:dyDescent="0.25">
      <c r="A31" s="12"/>
      <c r="B31" s="12" t="s">
        <v>45</v>
      </c>
      <c r="C31" s="12" t="s">
        <v>46</v>
      </c>
      <c r="E31" s="292" t="s">
        <v>73</v>
      </c>
      <c r="F31" s="292"/>
      <c r="G31" s="60">
        <v>75250</v>
      </c>
    </row>
    <row r="32" spans="1:7" x14ac:dyDescent="0.25">
      <c r="A32" s="32" t="s">
        <v>47</v>
      </c>
      <c r="B32" s="32">
        <v>5150</v>
      </c>
      <c r="C32" s="32">
        <v>1250</v>
      </c>
      <c r="E32" s="61" t="s">
        <v>89</v>
      </c>
      <c r="F32" s="37"/>
      <c r="G32" s="37">
        <v>150500</v>
      </c>
    </row>
    <row r="33" spans="1:7" ht="27.75" thickBot="1" x14ac:dyDescent="0.3">
      <c r="A33" s="32" t="s">
        <v>57</v>
      </c>
      <c r="B33" s="32">
        <v>10300</v>
      </c>
      <c r="C33" s="32">
        <v>1000</v>
      </c>
      <c r="E33" s="28" t="s">
        <v>123</v>
      </c>
      <c r="F33" s="11"/>
      <c r="G33" s="11"/>
    </row>
    <row r="34" spans="1:7" ht="27.75" thickTop="1" x14ac:dyDescent="0.25">
      <c r="A34" s="32" t="s">
        <v>48</v>
      </c>
      <c r="B34" s="32">
        <v>7550</v>
      </c>
      <c r="C34" s="32">
        <v>1250</v>
      </c>
      <c r="E34" s="293" t="s">
        <v>96</v>
      </c>
      <c r="F34" s="293"/>
      <c r="G34" s="293"/>
    </row>
    <row r="35" spans="1:7" ht="27" x14ac:dyDescent="0.25">
      <c r="A35" s="37" t="s">
        <v>73</v>
      </c>
      <c r="B35" s="37">
        <v>5150</v>
      </c>
      <c r="C35" s="37">
        <v>1000</v>
      </c>
    </row>
    <row r="36" spans="1:7" x14ac:dyDescent="0.25">
      <c r="A36" s="32"/>
      <c r="B36" s="32"/>
      <c r="C36" s="32"/>
    </row>
    <row r="37" spans="1:7" x14ac:dyDescent="0.25">
      <c r="A37" s="51" t="s">
        <v>86</v>
      </c>
      <c r="C37" s="39">
        <v>3300</v>
      </c>
      <c r="E37" s="51" t="s">
        <v>85</v>
      </c>
    </row>
    <row r="38" spans="1:7" x14ac:dyDescent="0.25">
      <c r="A38" s="32"/>
      <c r="B38" s="32"/>
      <c r="C38" s="32"/>
      <c r="G38" s="39">
        <v>11300</v>
      </c>
    </row>
    <row r="39" spans="1:7" ht="14.25" thickBot="1" x14ac:dyDescent="0.3">
      <c r="A39" s="51" t="s">
        <v>91</v>
      </c>
    </row>
    <row r="40" spans="1:7" ht="14.25" thickTop="1" x14ac:dyDescent="0.25">
      <c r="A40" s="62"/>
      <c r="B40" s="294" t="s">
        <v>94</v>
      </c>
      <c r="C40" s="294"/>
    </row>
    <row r="41" spans="1:7" ht="27" x14ac:dyDescent="0.25">
      <c r="A41" s="16"/>
      <c r="B41" s="16" t="s">
        <v>92</v>
      </c>
      <c r="C41" s="16" t="s">
        <v>93</v>
      </c>
    </row>
    <row r="42" spans="1:7" x14ac:dyDescent="0.25">
      <c r="A42" s="32" t="s">
        <v>47</v>
      </c>
      <c r="B42" s="32">
        <v>150500</v>
      </c>
      <c r="C42" s="32">
        <v>273000</v>
      </c>
    </row>
    <row r="43" spans="1:7" ht="27" x14ac:dyDescent="0.25">
      <c r="A43" s="32" t="s">
        <v>57</v>
      </c>
      <c r="B43" s="32">
        <v>225750</v>
      </c>
      <c r="C43" s="32">
        <v>348250</v>
      </c>
    </row>
    <row r="44" spans="1:7" ht="27" x14ac:dyDescent="0.25">
      <c r="A44" s="32" t="s">
        <v>48</v>
      </c>
      <c r="B44" s="32">
        <v>188150</v>
      </c>
      <c r="C44" s="32">
        <v>310650</v>
      </c>
    </row>
    <row r="45" spans="1:7" ht="27" x14ac:dyDescent="0.25">
      <c r="A45" s="37" t="s">
        <v>73</v>
      </c>
      <c r="B45" s="37">
        <v>112875</v>
      </c>
      <c r="C45" s="37">
        <v>174125</v>
      </c>
    </row>
    <row r="46" spans="1:7" x14ac:dyDescent="0.25">
      <c r="A46" s="6"/>
      <c r="B46" s="7"/>
      <c r="C46" s="8"/>
      <c r="D46" s="8"/>
      <c r="E46" s="8"/>
      <c r="F46" s="8"/>
      <c r="G46" s="8"/>
    </row>
    <row r="47" spans="1:7" ht="14.25" thickBot="1" x14ac:dyDescent="0.3">
      <c r="A47" s="40" t="s">
        <v>49</v>
      </c>
      <c r="B47" s="40"/>
      <c r="C47" s="40"/>
      <c r="D47" s="40"/>
      <c r="E47" s="40"/>
      <c r="F47" s="40"/>
      <c r="G47" s="52"/>
    </row>
    <row r="48" spans="1:7" ht="14.25" thickTop="1" x14ac:dyDescent="0.25">
      <c r="C48" s="53" t="s">
        <v>50</v>
      </c>
      <c r="D48" s="53"/>
      <c r="E48" s="53"/>
      <c r="F48" s="53"/>
      <c r="G48" s="53"/>
    </row>
    <row r="49" spans="1:7" x14ac:dyDescent="0.2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x14ac:dyDescent="0.25">
      <c r="A50" s="3" t="s">
        <v>47</v>
      </c>
      <c r="C50" s="44">
        <f>C37+B32</f>
        <v>8450</v>
      </c>
      <c r="D50" s="44">
        <f>C37+B32+C32</f>
        <v>9700</v>
      </c>
      <c r="E50" s="44">
        <f>C37+B32+C32*2</f>
        <v>10950</v>
      </c>
      <c r="F50" s="44"/>
      <c r="G50" s="44"/>
    </row>
    <row r="51" spans="1:7" x14ac:dyDescent="0.25">
      <c r="A51" s="3" t="s">
        <v>48</v>
      </c>
      <c r="C51" s="44">
        <f>C37+B34</f>
        <v>10850</v>
      </c>
      <c r="D51" s="44">
        <f>C37+B34+C32</f>
        <v>12100</v>
      </c>
      <c r="E51" s="44">
        <f>C37+B34+C32*2</f>
        <v>13350</v>
      </c>
      <c r="F51" s="44"/>
      <c r="G51" s="44"/>
    </row>
    <row r="52" spans="1:7" x14ac:dyDescent="0.25">
      <c r="A52" s="56" t="s">
        <v>57</v>
      </c>
      <c r="B52" s="56"/>
      <c r="C52" s="45">
        <f>2*C37+B33</f>
        <v>16900</v>
      </c>
      <c r="D52" s="45">
        <f>2*C37+B33+C33</f>
        <v>17900</v>
      </c>
      <c r="E52" s="45">
        <f>2*C37+B33+C33*2</f>
        <v>18900</v>
      </c>
      <c r="F52" s="45">
        <f>2*C37+B33+C33*3</f>
        <v>19900</v>
      </c>
      <c r="G52" s="45">
        <f>2*C37+B33+C33*4</f>
        <v>20900</v>
      </c>
    </row>
    <row r="53" spans="1:7" x14ac:dyDescent="0.25">
      <c r="A53" s="65"/>
      <c r="B53" s="47"/>
      <c r="C53" s="47"/>
      <c r="D53" s="47"/>
      <c r="E53" s="47"/>
      <c r="F53" s="47"/>
    </row>
    <row r="54" spans="1:7" ht="12.75" customHeight="1" x14ac:dyDescent="0.25">
      <c r="A54" s="3" t="s">
        <v>98</v>
      </c>
    </row>
    <row r="55" spans="1:7" x14ac:dyDescent="0.25">
      <c r="A55" s="3" t="s">
        <v>100</v>
      </c>
    </row>
    <row r="56" spans="1:7" x14ac:dyDescent="0.25">
      <c r="A56" s="3" t="s">
        <v>102</v>
      </c>
    </row>
  </sheetData>
  <mergeCells count="15">
    <mergeCell ref="B40:C40"/>
    <mergeCell ref="A17:C18"/>
    <mergeCell ref="E31:F31"/>
    <mergeCell ref="A19:B19"/>
    <mergeCell ref="A4:C5"/>
    <mergeCell ref="E4:G5"/>
    <mergeCell ref="A6:B6"/>
    <mergeCell ref="E6:F6"/>
    <mergeCell ref="C7:C8"/>
    <mergeCell ref="G7:G8"/>
    <mergeCell ref="E19:F19"/>
    <mergeCell ref="C20:C21"/>
    <mergeCell ref="E17:G18"/>
    <mergeCell ref="G20:G21"/>
    <mergeCell ref="E34:G34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8E66D-5B21-421A-93C8-119BF44A600F}">
  <sheetPr>
    <pageSetUpPr fitToPage="1"/>
  </sheetPr>
  <dimension ref="A1:J62"/>
  <sheetViews>
    <sheetView showGridLines="0" zoomScale="115" zoomScaleNormal="115" workbookViewId="0"/>
  </sheetViews>
  <sheetFormatPr defaultColWidth="11.42578125" defaultRowHeight="13.5" x14ac:dyDescent="0.25"/>
  <cols>
    <col min="1" max="1" width="2.42578125" style="4" customWidth="1"/>
    <col min="2" max="3" width="11.85546875" style="185" customWidth="1"/>
    <col min="4" max="4" width="23.7109375" style="185" customWidth="1"/>
    <col min="5" max="5" width="16.140625" style="185" customWidth="1"/>
    <col min="6" max="6" width="5.5703125" style="185" customWidth="1"/>
    <col min="7" max="8" width="12.42578125" style="185" customWidth="1"/>
    <col min="9" max="9" width="22" style="185" customWidth="1"/>
    <col min="10" max="10" width="2.42578125" style="4" customWidth="1"/>
    <col min="11" max="16384" width="11.42578125" style="4"/>
  </cols>
  <sheetData>
    <row r="1" spans="2:9" x14ac:dyDescent="0.25">
      <c r="B1" s="183">
        <v>45315</v>
      </c>
      <c r="C1" s="184"/>
      <c r="D1" s="184"/>
      <c r="E1" s="184"/>
      <c r="F1" s="184"/>
    </row>
    <row r="2" spans="2:9" x14ac:dyDescent="0.25">
      <c r="B2" s="237" t="s">
        <v>185</v>
      </c>
      <c r="C2" s="237"/>
      <c r="D2" s="237"/>
      <c r="E2" s="183"/>
      <c r="F2" s="183"/>
      <c r="G2" s="183"/>
      <c r="H2" s="183"/>
      <c r="I2" s="183"/>
    </row>
    <row r="3" spans="2:9" s="122" customFormat="1" x14ac:dyDescent="0.25">
      <c r="B3" s="176"/>
      <c r="C3" s="176"/>
      <c r="D3" s="176"/>
      <c r="E3" s="176"/>
      <c r="F3" s="176"/>
      <c r="G3" s="176"/>
      <c r="H3" s="176"/>
      <c r="I3" s="176"/>
    </row>
    <row r="4" spans="2:9" ht="17.45" customHeight="1" x14ac:dyDescent="0.25">
      <c r="B4" s="238" t="s">
        <v>201</v>
      </c>
      <c r="C4" s="238"/>
      <c r="D4" s="238"/>
      <c r="E4" s="238"/>
      <c r="F4" s="238"/>
      <c r="G4" s="238"/>
      <c r="H4" s="238"/>
      <c r="I4" s="238"/>
    </row>
    <row r="5" spans="2:9" ht="17.45" customHeight="1" x14ac:dyDescent="0.25">
      <c r="B5" s="238" t="s">
        <v>59</v>
      </c>
      <c r="C5" s="238"/>
      <c r="D5" s="238"/>
      <c r="E5" s="238"/>
      <c r="F5" s="238"/>
      <c r="G5" s="238"/>
      <c r="H5" s="238"/>
      <c r="I5" s="238"/>
    </row>
    <row r="6" spans="2:9" x14ac:dyDescent="0.25">
      <c r="B6" s="128"/>
      <c r="C6" s="128"/>
      <c r="D6" s="186"/>
      <c r="E6" s="186"/>
      <c r="F6" s="186"/>
      <c r="G6" s="186"/>
      <c r="H6" s="186"/>
      <c r="I6" s="186"/>
    </row>
    <row r="7" spans="2:9" ht="13.15" customHeight="1" x14ac:dyDescent="0.25">
      <c r="B7" s="239" t="s">
        <v>54</v>
      </c>
      <c r="C7" s="240"/>
      <c r="D7" s="240"/>
      <c r="E7" s="187"/>
      <c r="F7" s="187"/>
      <c r="G7" s="239" t="s">
        <v>177</v>
      </c>
      <c r="H7" s="240"/>
      <c r="I7" s="240"/>
    </row>
    <row r="8" spans="2:9" ht="13.15" customHeight="1" thickBot="1" x14ac:dyDescent="0.3">
      <c r="B8" s="241"/>
      <c r="C8" s="241"/>
      <c r="D8" s="241"/>
      <c r="E8" s="188"/>
      <c r="F8" s="188"/>
      <c r="G8" s="241"/>
      <c r="H8" s="241"/>
      <c r="I8" s="241"/>
    </row>
    <row r="9" spans="2:9" ht="13.15" customHeight="1" thickTop="1" x14ac:dyDescent="0.25">
      <c r="B9" s="236" t="s">
        <v>2</v>
      </c>
      <c r="C9" s="236"/>
      <c r="D9" s="189"/>
      <c r="E9" s="188"/>
      <c r="F9" s="188"/>
      <c r="G9" s="236" t="s">
        <v>2</v>
      </c>
      <c r="H9" s="236"/>
      <c r="I9" s="189"/>
    </row>
    <row r="10" spans="2:9" ht="13.15" customHeight="1" x14ac:dyDescent="0.25">
      <c r="B10" s="190"/>
      <c r="C10" s="190" t="s">
        <v>34</v>
      </c>
      <c r="D10" s="242" t="s">
        <v>51</v>
      </c>
      <c r="G10" s="190"/>
      <c r="H10" s="190" t="s">
        <v>34</v>
      </c>
      <c r="I10" s="242" t="s">
        <v>51</v>
      </c>
    </row>
    <row r="11" spans="2:9" ht="13.15" customHeight="1" x14ac:dyDescent="0.25">
      <c r="B11" s="191" t="s">
        <v>35</v>
      </c>
      <c r="C11" s="191" t="s">
        <v>36</v>
      </c>
      <c r="D11" s="243"/>
      <c r="G11" s="191" t="s">
        <v>35</v>
      </c>
      <c r="H11" s="191" t="s">
        <v>36</v>
      </c>
      <c r="I11" s="243"/>
    </row>
    <row r="12" spans="2:9" ht="13.15" customHeight="1" x14ac:dyDescent="0.25">
      <c r="B12" s="190"/>
      <c r="C12" s="192"/>
      <c r="D12" s="190"/>
      <c r="G12" s="190"/>
      <c r="H12" s="192"/>
      <c r="I12" s="190"/>
    </row>
    <row r="13" spans="2:9" ht="13.15" customHeight="1" x14ac:dyDescent="0.25">
      <c r="B13" s="193">
        <v>0</v>
      </c>
      <c r="C13" s="193">
        <v>11000</v>
      </c>
      <c r="D13" s="194">
        <v>0.1</v>
      </c>
      <c r="G13" s="193">
        <v>0</v>
      </c>
      <c r="H13" s="193">
        <v>22000</v>
      </c>
      <c r="I13" s="194">
        <v>0.1</v>
      </c>
    </row>
    <row r="14" spans="2:9" ht="13.15" customHeight="1" x14ac:dyDescent="0.25">
      <c r="B14" s="193">
        <f t="shared" ref="B14:B19" si="0">C13</f>
        <v>11000</v>
      </c>
      <c r="C14" s="193">
        <v>44725</v>
      </c>
      <c r="D14" s="194">
        <v>0.12</v>
      </c>
      <c r="G14" s="193">
        <f t="shared" ref="G14:G19" si="1">H13</f>
        <v>22000</v>
      </c>
      <c r="H14" s="193">
        <v>89450</v>
      </c>
      <c r="I14" s="194">
        <v>0.12</v>
      </c>
    </row>
    <row r="15" spans="2:9" ht="13.15" customHeight="1" x14ac:dyDescent="0.25">
      <c r="B15" s="193">
        <f t="shared" si="0"/>
        <v>44725</v>
      </c>
      <c r="C15" s="193">
        <v>95375</v>
      </c>
      <c r="D15" s="194">
        <v>0.22</v>
      </c>
      <c r="G15" s="193">
        <f t="shared" si="1"/>
        <v>89450</v>
      </c>
      <c r="H15" s="193">
        <v>190750</v>
      </c>
      <c r="I15" s="194">
        <v>0.22</v>
      </c>
    </row>
    <row r="16" spans="2:9" ht="13.15" customHeight="1" x14ac:dyDescent="0.25">
      <c r="B16" s="193">
        <f t="shared" si="0"/>
        <v>95375</v>
      </c>
      <c r="C16" s="193">
        <v>182100</v>
      </c>
      <c r="D16" s="194">
        <v>0.24</v>
      </c>
      <c r="G16" s="193">
        <f t="shared" si="1"/>
        <v>190750</v>
      </c>
      <c r="H16" s="193">
        <v>364200</v>
      </c>
      <c r="I16" s="194">
        <v>0.24</v>
      </c>
    </row>
    <row r="17" spans="2:9" ht="13.15" customHeight="1" x14ac:dyDescent="0.25">
      <c r="B17" s="193">
        <f t="shared" si="0"/>
        <v>182100</v>
      </c>
      <c r="C17" s="193">
        <v>231250</v>
      </c>
      <c r="D17" s="194">
        <v>0.32</v>
      </c>
      <c r="G17" s="193">
        <f t="shared" si="1"/>
        <v>364200</v>
      </c>
      <c r="H17" s="193">
        <v>462500</v>
      </c>
      <c r="I17" s="194">
        <v>0.32</v>
      </c>
    </row>
    <row r="18" spans="2:9" ht="13.15" customHeight="1" x14ac:dyDescent="0.25">
      <c r="B18" s="193">
        <f t="shared" si="0"/>
        <v>231250</v>
      </c>
      <c r="C18" s="193">
        <v>578125</v>
      </c>
      <c r="D18" s="194">
        <v>0.35</v>
      </c>
      <c r="G18" s="193">
        <f t="shared" si="1"/>
        <v>462500</v>
      </c>
      <c r="H18" s="193">
        <v>693750</v>
      </c>
      <c r="I18" s="194">
        <v>0.35</v>
      </c>
    </row>
    <row r="19" spans="2:9" ht="13.15" customHeight="1" x14ac:dyDescent="0.25">
      <c r="B19" s="195">
        <f t="shared" si="0"/>
        <v>578125</v>
      </c>
      <c r="C19" s="229" t="s">
        <v>13</v>
      </c>
      <c r="D19" s="197">
        <v>0.37</v>
      </c>
      <c r="G19" s="195">
        <f t="shared" si="1"/>
        <v>693750</v>
      </c>
      <c r="H19" s="229" t="s">
        <v>13</v>
      </c>
      <c r="I19" s="197">
        <v>0.37</v>
      </c>
    </row>
    <row r="20" spans="2:9" ht="13.15" customHeight="1" x14ac:dyDescent="0.25">
      <c r="B20" s="193"/>
      <c r="C20" s="228"/>
      <c r="D20" s="199"/>
      <c r="E20" s="188"/>
      <c r="F20" s="188"/>
      <c r="G20" s="188"/>
      <c r="I20" s="193"/>
    </row>
    <row r="21" spans="2:9" ht="13.15" customHeight="1" x14ac:dyDescent="0.25">
      <c r="B21" s="239" t="s">
        <v>37</v>
      </c>
      <c r="C21" s="244"/>
      <c r="D21" s="244"/>
      <c r="E21" s="187"/>
      <c r="F21" s="187"/>
      <c r="G21" s="239" t="s">
        <v>178</v>
      </c>
      <c r="H21" s="244"/>
      <c r="I21" s="244"/>
    </row>
    <row r="22" spans="2:9" ht="13.15" customHeight="1" thickBot="1" x14ac:dyDescent="0.3">
      <c r="B22" s="245"/>
      <c r="C22" s="245"/>
      <c r="D22" s="245"/>
      <c r="E22" s="200"/>
      <c r="F22" s="200"/>
      <c r="G22" s="245"/>
      <c r="H22" s="245"/>
      <c r="I22" s="245"/>
    </row>
    <row r="23" spans="2:9" ht="13.15" customHeight="1" thickTop="1" x14ac:dyDescent="0.25">
      <c r="B23" s="236" t="s">
        <v>2</v>
      </c>
      <c r="C23" s="236"/>
      <c r="D23" s="189"/>
      <c r="G23" s="236" t="s">
        <v>2</v>
      </c>
      <c r="H23" s="236"/>
      <c r="I23" s="189"/>
    </row>
    <row r="24" spans="2:9" ht="13.15" customHeight="1" x14ac:dyDescent="0.25">
      <c r="B24" s="190"/>
      <c r="C24" s="190" t="s">
        <v>34</v>
      </c>
      <c r="D24" s="242" t="s">
        <v>51</v>
      </c>
      <c r="G24" s="190"/>
      <c r="H24" s="190" t="s">
        <v>34</v>
      </c>
      <c r="I24" s="242" t="s">
        <v>51</v>
      </c>
    </row>
    <row r="25" spans="2:9" ht="13.15" customHeight="1" x14ac:dyDescent="0.25">
      <c r="B25" s="191" t="s">
        <v>35</v>
      </c>
      <c r="C25" s="191" t="s">
        <v>36</v>
      </c>
      <c r="D25" s="243"/>
      <c r="G25" s="191" t="s">
        <v>35</v>
      </c>
      <c r="H25" s="191" t="s">
        <v>36</v>
      </c>
      <c r="I25" s="243"/>
    </row>
    <row r="26" spans="2:9" ht="13.15" customHeight="1" x14ac:dyDescent="0.25">
      <c r="B26" s="190"/>
      <c r="C26" s="192"/>
      <c r="D26" s="190"/>
      <c r="G26" s="190"/>
      <c r="H26" s="192"/>
      <c r="I26" s="190"/>
    </row>
    <row r="27" spans="2:9" ht="13.15" customHeight="1" x14ac:dyDescent="0.25">
      <c r="B27" s="193">
        <v>0</v>
      </c>
      <c r="C27" s="193">
        <v>15700</v>
      </c>
      <c r="D27" s="194">
        <v>0.1</v>
      </c>
      <c r="G27" s="193">
        <v>0</v>
      </c>
      <c r="H27" s="193">
        <v>11000</v>
      </c>
      <c r="I27" s="194">
        <v>0.1</v>
      </c>
    </row>
    <row r="28" spans="2:9" ht="13.15" customHeight="1" x14ac:dyDescent="0.25">
      <c r="B28" s="193">
        <f t="shared" ref="B28:B33" si="2">C27</f>
        <v>15700</v>
      </c>
      <c r="C28" s="193">
        <v>59850</v>
      </c>
      <c r="D28" s="194">
        <v>0.12</v>
      </c>
      <c r="G28" s="193">
        <f t="shared" ref="G28:G33" si="3">H27</f>
        <v>11000</v>
      </c>
      <c r="H28" s="193">
        <v>44725</v>
      </c>
      <c r="I28" s="194">
        <v>0.12</v>
      </c>
    </row>
    <row r="29" spans="2:9" ht="13.15" customHeight="1" x14ac:dyDescent="0.25">
      <c r="B29" s="193">
        <f t="shared" si="2"/>
        <v>59850</v>
      </c>
      <c r="C29" s="193">
        <v>95350</v>
      </c>
      <c r="D29" s="194">
        <v>0.22</v>
      </c>
      <c r="G29" s="193">
        <f t="shared" si="3"/>
        <v>44725</v>
      </c>
      <c r="H29" s="193">
        <v>95375</v>
      </c>
      <c r="I29" s="194">
        <v>0.22</v>
      </c>
    </row>
    <row r="30" spans="2:9" ht="13.15" customHeight="1" x14ac:dyDescent="0.25">
      <c r="B30" s="193">
        <f t="shared" si="2"/>
        <v>95350</v>
      </c>
      <c r="C30" s="193">
        <v>182100</v>
      </c>
      <c r="D30" s="194">
        <v>0.24</v>
      </c>
      <c r="G30" s="193">
        <f t="shared" si="3"/>
        <v>95375</v>
      </c>
      <c r="H30" s="193">
        <v>182100</v>
      </c>
      <c r="I30" s="194">
        <v>0.24</v>
      </c>
    </row>
    <row r="31" spans="2:9" ht="13.15" customHeight="1" x14ac:dyDescent="0.25">
      <c r="B31" s="193">
        <f t="shared" si="2"/>
        <v>182100</v>
      </c>
      <c r="C31" s="193">
        <v>231250</v>
      </c>
      <c r="D31" s="194">
        <v>0.32</v>
      </c>
      <c r="G31" s="193">
        <f t="shared" si="3"/>
        <v>182100</v>
      </c>
      <c r="H31" s="193">
        <v>231250</v>
      </c>
      <c r="I31" s="194">
        <v>0.32</v>
      </c>
    </row>
    <row r="32" spans="2:9" ht="13.15" customHeight="1" x14ac:dyDescent="0.25">
      <c r="B32" s="193">
        <f t="shared" si="2"/>
        <v>231250</v>
      </c>
      <c r="C32" s="193">
        <v>578100</v>
      </c>
      <c r="D32" s="194">
        <v>0.35</v>
      </c>
      <c r="G32" s="193">
        <f t="shared" si="3"/>
        <v>231250</v>
      </c>
      <c r="H32" s="193">
        <v>346875</v>
      </c>
      <c r="I32" s="194">
        <v>0.35</v>
      </c>
    </row>
    <row r="33" spans="1:10" ht="13.15" customHeight="1" x14ac:dyDescent="0.25">
      <c r="B33" s="195">
        <f t="shared" si="2"/>
        <v>578100</v>
      </c>
      <c r="C33" s="229" t="s">
        <v>13</v>
      </c>
      <c r="D33" s="197">
        <v>0.37</v>
      </c>
      <c r="G33" s="195">
        <f t="shared" si="3"/>
        <v>346875</v>
      </c>
      <c r="H33" s="229" t="s">
        <v>13</v>
      </c>
      <c r="I33" s="197">
        <v>0.37</v>
      </c>
    </row>
    <row r="34" spans="1:10" ht="13.15" customHeight="1" x14ac:dyDescent="0.25">
      <c r="B34" s="193"/>
      <c r="C34" s="228"/>
      <c r="D34" s="201"/>
      <c r="G34" s="193"/>
      <c r="H34" s="228"/>
      <c r="I34" s="201"/>
    </row>
    <row r="35" spans="1:10" ht="13.15" customHeight="1" thickBot="1" x14ac:dyDescent="0.3">
      <c r="B35" s="246" t="s">
        <v>87</v>
      </c>
      <c r="C35" s="246"/>
      <c r="G35" s="202" t="s">
        <v>85</v>
      </c>
      <c r="H35" s="188"/>
      <c r="I35" s="188"/>
    </row>
    <row r="36" spans="1:10" ht="13.15" customHeight="1" thickTop="1" x14ac:dyDescent="0.25">
      <c r="B36" s="232"/>
      <c r="C36" s="232"/>
      <c r="D36" s="181" t="s">
        <v>174</v>
      </c>
      <c r="E36" s="190"/>
      <c r="F36" s="190"/>
      <c r="G36" s="204"/>
      <c r="H36" s="204"/>
      <c r="I36" s="181" t="s">
        <v>181</v>
      </c>
    </row>
    <row r="37" spans="1:10" ht="13.15" customHeight="1" x14ac:dyDescent="0.25">
      <c r="B37" s="190"/>
      <c r="C37" s="190"/>
      <c r="D37" s="190"/>
      <c r="E37" s="190"/>
      <c r="F37" s="190"/>
      <c r="G37" s="180"/>
      <c r="H37" s="180"/>
      <c r="I37" s="180"/>
    </row>
    <row r="38" spans="1:10" ht="13.15" customHeight="1" x14ac:dyDescent="0.25">
      <c r="B38" s="247" t="s">
        <v>47</v>
      </c>
      <c r="C38" s="247"/>
      <c r="D38" s="230">
        <v>13850</v>
      </c>
      <c r="E38" s="230"/>
      <c r="F38" s="230"/>
      <c r="G38" s="242" t="s">
        <v>186</v>
      </c>
      <c r="H38" s="242"/>
      <c r="I38" s="205">
        <v>2500</v>
      </c>
    </row>
    <row r="39" spans="1:10" ht="22.9" customHeight="1" x14ac:dyDescent="0.25">
      <c r="B39" s="247" t="s">
        <v>179</v>
      </c>
      <c r="C39" s="247"/>
      <c r="D39" s="230">
        <v>27700</v>
      </c>
      <c r="E39" s="230"/>
      <c r="F39" s="230"/>
      <c r="G39" s="206"/>
      <c r="H39" s="207"/>
      <c r="I39" s="208"/>
    </row>
    <row r="40" spans="1:10" ht="13.15" customHeight="1" thickBot="1" x14ac:dyDescent="0.3">
      <c r="B40" s="247" t="s">
        <v>48</v>
      </c>
      <c r="C40" s="247"/>
      <c r="D40" s="230">
        <v>20800</v>
      </c>
      <c r="E40" s="230"/>
      <c r="F40" s="230"/>
      <c r="G40" s="209" t="s">
        <v>86</v>
      </c>
      <c r="I40" s="210"/>
    </row>
    <row r="41" spans="1:10" ht="13.15" customHeight="1" thickTop="1" thickBot="1" x14ac:dyDescent="0.3">
      <c r="B41" s="247" t="s">
        <v>183</v>
      </c>
      <c r="C41" s="247"/>
      <c r="D41" s="230">
        <v>13850</v>
      </c>
      <c r="E41" s="230"/>
      <c r="F41" s="230"/>
      <c r="G41" s="204"/>
      <c r="H41" s="204"/>
      <c r="I41" s="181" t="s">
        <v>166</v>
      </c>
    </row>
    <row r="42" spans="1:10" ht="13.15" customHeight="1" thickTop="1" x14ac:dyDescent="0.25">
      <c r="B42" s="232"/>
      <c r="C42" s="232"/>
      <c r="D42" s="181" t="s">
        <v>187</v>
      </c>
      <c r="E42" s="181" t="s">
        <v>176</v>
      </c>
      <c r="F42" s="231"/>
      <c r="G42" s="233"/>
      <c r="H42" s="233"/>
      <c r="I42" s="210"/>
    </row>
    <row r="43" spans="1:10" ht="13.15" customHeight="1" x14ac:dyDescent="0.25">
      <c r="B43" s="190"/>
      <c r="C43" s="190"/>
      <c r="D43" s="231"/>
      <c r="E43" s="231"/>
      <c r="F43" s="231"/>
      <c r="G43" s="243" t="s">
        <v>186</v>
      </c>
      <c r="H43" s="243"/>
      <c r="I43" s="213">
        <v>0</v>
      </c>
    </row>
    <row r="44" spans="1:10" ht="13.15" customHeight="1" x14ac:dyDescent="0.25">
      <c r="A44" s="234"/>
      <c r="B44" s="248" t="s">
        <v>175</v>
      </c>
      <c r="C44" s="248"/>
      <c r="D44" s="230" t="s">
        <v>188</v>
      </c>
      <c r="E44" s="230">
        <v>1850</v>
      </c>
      <c r="F44" s="230"/>
      <c r="G44" s="231"/>
      <c r="H44" s="231"/>
      <c r="I44" s="231"/>
      <c r="J44" s="234"/>
    </row>
    <row r="45" spans="1:10" ht="13.15" customHeight="1" x14ac:dyDescent="0.25">
      <c r="B45" s="249"/>
      <c r="C45" s="249"/>
      <c r="D45" s="214" t="s">
        <v>189</v>
      </c>
      <c r="E45" s="214">
        <v>1500</v>
      </c>
      <c r="F45" s="230"/>
      <c r="G45" s="231"/>
      <c r="H45" s="231"/>
      <c r="I45" s="215"/>
    </row>
    <row r="46" spans="1:10" ht="13.15" customHeight="1" x14ac:dyDescent="0.25">
      <c r="B46" s="230"/>
      <c r="C46" s="230"/>
      <c r="D46" s="230"/>
      <c r="G46" s="210"/>
      <c r="I46" s="210"/>
    </row>
    <row r="47" spans="1:10" ht="13.15" customHeight="1" thickBot="1" x14ac:dyDescent="0.3">
      <c r="B47" s="246" t="s">
        <v>49</v>
      </c>
      <c r="C47" s="246"/>
      <c r="D47" s="216"/>
      <c r="E47" s="202"/>
      <c r="F47" s="202"/>
      <c r="G47" s="202"/>
      <c r="H47" s="202"/>
      <c r="I47" s="188"/>
    </row>
    <row r="48" spans="1:10" ht="13.15" customHeight="1" thickTop="1" x14ac:dyDescent="0.25">
      <c r="B48" s="217"/>
      <c r="C48" s="217"/>
      <c r="D48" s="182" t="s">
        <v>180</v>
      </c>
      <c r="E48" s="182" t="s">
        <v>167</v>
      </c>
      <c r="F48" s="228"/>
      <c r="G48" s="188"/>
      <c r="H48" s="188"/>
      <c r="I48" s="188"/>
    </row>
    <row r="49" spans="1:10" ht="13.15" customHeight="1" x14ac:dyDescent="0.25">
      <c r="B49" s="188"/>
      <c r="C49" s="188"/>
      <c r="D49" s="228"/>
      <c r="E49" s="228"/>
      <c r="F49" s="228"/>
      <c r="G49" s="188"/>
      <c r="H49" s="188"/>
      <c r="I49" s="188"/>
    </row>
    <row r="50" spans="1:10" ht="13.15" customHeight="1" x14ac:dyDescent="0.25">
      <c r="B50" s="250" t="s">
        <v>47</v>
      </c>
      <c r="C50" s="250"/>
      <c r="D50" s="218" t="s">
        <v>168</v>
      </c>
      <c r="E50" s="219">
        <f>D38</f>
        <v>13850</v>
      </c>
      <c r="F50" s="219"/>
      <c r="G50" s="188"/>
      <c r="H50" s="188"/>
      <c r="I50" s="188"/>
    </row>
    <row r="51" spans="1:10" ht="13.15" customHeight="1" x14ac:dyDescent="0.25">
      <c r="B51" s="250"/>
      <c r="C51" s="250"/>
      <c r="D51" s="218" t="s">
        <v>169</v>
      </c>
      <c r="E51" s="219">
        <f>D38+E44</f>
        <v>15700</v>
      </c>
      <c r="F51" s="219"/>
      <c r="G51" s="188"/>
      <c r="H51" s="188"/>
      <c r="I51" s="188"/>
    </row>
    <row r="52" spans="1:10" ht="13.15" customHeight="1" x14ac:dyDescent="0.25">
      <c r="B52" s="251" t="s">
        <v>6</v>
      </c>
      <c r="C52" s="251"/>
      <c r="D52" s="218" t="s">
        <v>170</v>
      </c>
      <c r="E52" s="220">
        <f>D39</f>
        <v>27700</v>
      </c>
      <c r="F52" s="219"/>
    </row>
    <row r="53" spans="1:10" ht="13.15" customHeight="1" x14ac:dyDescent="0.25">
      <c r="B53" s="251"/>
      <c r="C53" s="251"/>
      <c r="D53" s="218" t="s">
        <v>172</v>
      </c>
      <c r="E53" s="219">
        <f>D39+E45</f>
        <v>29200</v>
      </c>
      <c r="F53" s="219"/>
    </row>
    <row r="54" spans="1:10" ht="13.15" customHeight="1" x14ac:dyDescent="0.25">
      <c r="B54" s="251"/>
      <c r="C54" s="251"/>
      <c r="D54" s="218" t="s">
        <v>171</v>
      </c>
      <c r="E54" s="219">
        <f>D39+E45+E45</f>
        <v>30700</v>
      </c>
      <c r="F54" s="219"/>
    </row>
    <row r="55" spans="1:10" ht="13.15" customHeight="1" x14ac:dyDescent="0.25">
      <c r="B55" s="252" t="s">
        <v>184</v>
      </c>
      <c r="C55" s="252"/>
      <c r="D55" s="221" t="s">
        <v>168</v>
      </c>
      <c r="E55" s="220">
        <f>D39</f>
        <v>27700</v>
      </c>
      <c r="F55" s="222"/>
    </row>
    <row r="56" spans="1:10" ht="13.15" customHeight="1" x14ac:dyDescent="0.25">
      <c r="B56" s="252"/>
      <c r="C56" s="252"/>
      <c r="D56" s="221" t="s">
        <v>169</v>
      </c>
      <c r="E56" s="222">
        <f>D39+E45</f>
        <v>29200</v>
      </c>
      <c r="F56" s="222"/>
    </row>
    <row r="57" spans="1:10" ht="13.15" customHeight="1" x14ac:dyDescent="0.25">
      <c r="B57" s="252" t="s">
        <v>48</v>
      </c>
      <c r="C57" s="252"/>
      <c r="D57" s="221" t="s">
        <v>168</v>
      </c>
      <c r="E57" s="220">
        <f>D40</f>
        <v>20800</v>
      </c>
      <c r="F57" s="222"/>
    </row>
    <row r="58" spans="1:10" ht="13.15" customHeight="1" x14ac:dyDescent="0.25">
      <c r="B58" s="252"/>
      <c r="C58" s="252"/>
      <c r="D58" s="221" t="s">
        <v>169</v>
      </c>
      <c r="E58" s="222">
        <f>D40+E44</f>
        <v>22650</v>
      </c>
      <c r="F58" s="222"/>
    </row>
    <row r="59" spans="1:10" ht="13.15" customHeight="1" x14ac:dyDescent="0.25">
      <c r="B59" s="253" t="s">
        <v>183</v>
      </c>
      <c r="C59" s="253"/>
      <c r="D59" s="223" t="s">
        <v>173</v>
      </c>
      <c r="E59" s="224">
        <v>5</v>
      </c>
      <c r="F59" s="222"/>
    </row>
    <row r="60" spans="1:10" x14ac:dyDescent="0.25">
      <c r="A60" s="235"/>
      <c r="B60" s="225"/>
      <c r="C60" s="225"/>
      <c r="D60" s="226"/>
      <c r="E60" s="226"/>
      <c r="F60" s="226"/>
      <c r="G60" s="226"/>
      <c r="H60" s="226"/>
      <c r="I60" s="226"/>
      <c r="J60" s="235"/>
    </row>
    <row r="61" spans="1:10" x14ac:dyDescent="0.25">
      <c r="A61" s="235"/>
      <c r="B61" s="185" t="s">
        <v>197</v>
      </c>
      <c r="J61" s="235"/>
    </row>
    <row r="62" spans="1:10" x14ac:dyDescent="0.25">
      <c r="B62" s="316" t="s">
        <v>196</v>
      </c>
    </row>
  </sheetData>
  <mergeCells count="29">
    <mergeCell ref="B52:C54"/>
    <mergeCell ref="B55:C56"/>
    <mergeCell ref="B57:C58"/>
    <mergeCell ref="B59:C59"/>
    <mergeCell ref="B40:C40"/>
    <mergeCell ref="B41:C41"/>
    <mergeCell ref="G43:H43"/>
    <mergeCell ref="B44:C45"/>
    <mergeCell ref="B47:C47"/>
    <mergeCell ref="B50:C51"/>
    <mergeCell ref="D24:D25"/>
    <mergeCell ref="I24:I25"/>
    <mergeCell ref="B35:C35"/>
    <mergeCell ref="B38:C38"/>
    <mergeCell ref="G38:H38"/>
    <mergeCell ref="B39:C39"/>
    <mergeCell ref="D10:D11"/>
    <mergeCell ref="I10:I11"/>
    <mergeCell ref="B21:D22"/>
    <mergeCell ref="G21:I22"/>
    <mergeCell ref="B23:C23"/>
    <mergeCell ref="G23:H23"/>
    <mergeCell ref="B2:D2"/>
    <mergeCell ref="B4:I4"/>
    <mergeCell ref="B5:I5"/>
    <mergeCell ref="B7:D8"/>
    <mergeCell ref="G7:I8"/>
    <mergeCell ref="B9:C9"/>
    <mergeCell ref="G9:H9"/>
  </mergeCells>
  <hyperlinks>
    <hyperlink ref="B62" r:id="rId1" xr:uid="{D709A4C3-7505-40A0-90C6-9418169A5053}"/>
  </hyperlinks>
  <pageMargins left="0.75" right="0.75" top="1" bottom="1" header="0.3" footer="0.3"/>
  <pageSetup scale="75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/>
  </sheetPr>
  <dimension ref="A1:I56"/>
  <sheetViews>
    <sheetView showGridLines="0" topLeftCell="A25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7" width="11.28515625" style="3" customWidth="1"/>
    <col min="8" max="16384" width="11.42578125" style="3"/>
  </cols>
  <sheetData>
    <row r="1" spans="1:9" x14ac:dyDescent="0.25">
      <c r="A1" s="6" t="s">
        <v>61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f>A11</f>
        <v>7300</v>
      </c>
      <c r="C10" s="19">
        <v>0.1</v>
      </c>
      <c r="E10" s="18">
        <v>0</v>
      </c>
      <c r="F10" s="18">
        <f>E11</f>
        <v>14600</v>
      </c>
      <c r="G10" s="19">
        <v>0.1</v>
      </c>
    </row>
    <row r="11" spans="1:9" x14ac:dyDescent="0.25">
      <c r="A11" s="18">
        <v>7300</v>
      </c>
      <c r="B11" s="18">
        <f>A12</f>
        <v>29700</v>
      </c>
      <c r="C11" s="19">
        <v>0.15</v>
      </c>
      <c r="E11" s="18">
        <v>14600</v>
      </c>
      <c r="F11" s="18">
        <f>E12</f>
        <v>59400</v>
      </c>
      <c r="G11" s="19">
        <v>0.15</v>
      </c>
    </row>
    <row r="12" spans="1:9" x14ac:dyDescent="0.25">
      <c r="A12" s="18">
        <v>29700</v>
      </c>
      <c r="B12" s="18">
        <f>A13</f>
        <v>71950</v>
      </c>
      <c r="C12" s="19">
        <v>0.25</v>
      </c>
      <c r="E12" s="18">
        <v>59400</v>
      </c>
      <c r="F12" s="18">
        <f>E13</f>
        <v>119950</v>
      </c>
      <c r="G12" s="19">
        <v>0.25</v>
      </c>
    </row>
    <row r="13" spans="1:9" x14ac:dyDescent="0.25">
      <c r="A13" s="18">
        <v>71950</v>
      </c>
      <c r="B13" s="18">
        <f>A14</f>
        <v>150150</v>
      </c>
      <c r="C13" s="19">
        <v>0.28000000000000003</v>
      </c>
      <c r="E13" s="18">
        <v>119950</v>
      </c>
      <c r="F13" s="18">
        <f>E14</f>
        <v>182800</v>
      </c>
      <c r="G13" s="19">
        <v>0.28000000000000003</v>
      </c>
    </row>
    <row r="14" spans="1:9" x14ac:dyDescent="0.25">
      <c r="A14" s="18">
        <v>150150</v>
      </c>
      <c r="B14" s="18">
        <f>A15</f>
        <v>326450</v>
      </c>
      <c r="C14" s="19">
        <v>0.33</v>
      </c>
      <c r="E14" s="18">
        <v>182800</v>
      </c>
      <c r="F14" s="18">
        <f>E15</f>
        <v>326450</v>
      </c>
      <c r="G14" s="19">
        <v>0.33</v>
      </c>
    </row>
    <row r="15" spans="1:9" x14ac:dyDescent="0.25">
      <c r="A15" s="20">
        <v>326450</v>
      </c>
      <c r="B15" s="21" t="s">
        <v>13</v>
      </c>
      <c r="C15" s="22">
        <v>0.35</v>
      </c>
      <c r="E15" s="20">
        <v>326450</v>
      </c>
      <c r="F15" s="21" t="s">
        <v>13</v>
      </c>
      <c r="G15" s="22">
        <v>0.35</v>
      </c>
    </row>
    <row r="16" spans="1:9" x14ac:dyDescent="0.25">
      <c r="A16" s="18"/>
      <c r="B16" s="23"/>
      <c r="C16" s="24"/>
      <c r="D16" s="14"/>
      <c r="E16" s="14"/>
      <c r="G16" s="18"/>
    </row>
    <row r="17" spans="1:7" x14ac:dyDescent="0.25">
      <c r="A17" s="266" t="s">
        <v>37</v>
      </c>
      <c r="B17" s="280"/>
      <c r="C17" s="280"/>
      <c r="D17" s="10"/>
      <c r="E17" s="266" t="s">
        <v>43</v>
      </c>
      <c r="F17" s="280"/>
      <c r="G17" s="280"/>
    </row>
    <row r="18" spans="1:7" ht="14.25" thickBot="1" x14ac:dyDescent="0.3">
      <c r="A18" s="281"/>
      <c r="B18" s="281"/>
      <c r="C18" s="281"/>
      <c r="D18" s="26"/>
      <c r="E18" s="281"/>
      <c r="F18" s="281"/>
      <c r="G18" s="281"/>
    </row>
    <row r="19" spans="1:7" ht="14.25" thickTop="1" x14ac:dyDescent="0.25">
      <c r="A19" s="279" t="s">
        <v>2</v>
      </c>
      <c r="B19" s="279"/>
      <c r="C19" s="13"/>
      <c r="E19" s="279" t="s">
        <v>2</v>
      </c>
      <c r="F19" s="279"/>
      <c r="G19" s="13"/>
    </row>
    <row r="20" spans="1:7" x14ac:dyDescent="0.25">
      <c r="A20" s="15"/>
      <c r="B20" s="15" t="s">
        <v>34</v>
      </c>
      <c r="C20" s="283" t="s">
        <v>51</v>
      </c>
      <c r="E20" s="15"/>
      <c r="F20" s="15" t="s">
        <v>34</v>
      </c>
      <c r="G20" s="283" t="s">
        <v>51</v>
      </c>
    </row>
    <row r="21" spans="1:7" x14ac:dyDescent="0.25">
      <c r="A21" s="16" t="s">
        <v>35</v>
      </c>
      <c r="B21" s="16" t="s">
        <v>36</v>
      </c>
      <c r="C21" s="284"/>
      <c r="E21" s="16" t="s">
        <v>35</v>
      </c>
      <c r="F21" s="16" t="s">
        <v>36</v>
      </c>
      <c r="G21" s="284"/>
    </row>
    <row r="22" spans="1:7" x14ac:dyDescent="0.25">
      <c r="A22" s="15"/>
      <c r="B22" s="17"/>
      <c r="C22" s="15"/>
      <c r="E22" s="15"/>
      <c r="F22" s="17"/>
      <c r="G22" s="15"/>
    </row>
    <row r="23" spans="1:7" x14ac:dyDescent="0.25">
      <c r="A23" s="18">
        <v>0</v>
      </c>
      <c r="B23" s="18">
        <f>A24</f>
        <v>10450</v>
      </c>
      <c r="C23" s="19">
        <v>0.1</v>
      </c>
      <c r="E23" s="18">
        <v>0</v>
      </c>
      <c r="F23" s="18">
        <f>E24</f>
        <v>7300</v>
      </c>
      <c r="G23" s="19">
        <v>0.1</v>
      </c>
    </row>
    <row r="24" spans="1:7" x14ac:dyDescent="0.25">
      <c r="A24" s="18">
        <v>10450</v>
      </c>
      <c r="B24" s="18">
        <f>A25</f>
        <v>39800</v>
      </c>
      <c r="C24" s="19">
        <v>0.15</v>
      </c>
      <c r="E24" s="18">
        <v>7300</v>
      </c>
      <c r="F24" s="18">
        <f>E25</f>
        <v>29700</v>
      </c>
      <c r="G24" s="19">
        <v>0.15</v>
      </c>
    </row>
    <row r="25" spans="1:7" x14ac:dyDescent="0.25">
      <c r="A25" s="18">
        <v>39800</v>
      </c>
      <c r="B25" s="18">
        <f>A26</f>
        <v>102800</v>
      </c>
      <c r="C25" s="19">
        <v>0.25</v>
      </c>
      <c r="E25" s="18">
        <v>29700</v>
      </c>
      <c r="F25" s="18">
        <f>E26</f>
        <v>59975</v>
      </c>
      <c r="G25" s="19">
        <v>0.25</v>
      </c>
    </row>
    <row r="26" spans="1:7" x14ac:dyDescent="0.25">
      <c r="A26" s="18">
        <v>102800</v>
      </c>
      <c r="B26" s="18">
        <f>A27</f>
        <v>166450</v>
      </c>
      <c r="C26" s="19">
        <v>0.28000000000000003</v>
      </c>
      <c r="E26" s="18">
        <v>59975</v>
      </c>
      <c r="F26" s="18">
        <f>E27</f>
        <v>91400</v>
      </c>
      <c r="G26" s="19">
        <v>0.28000000000000003</v>
      </c>
    </row>
    <row r="27" spans="1:7" x14ac:dyDescent="0.25">
      <c r="A27" s="18">
        <v>166450</v>
      </c>
      <c r="B27" s="18">
        <f>A28</f>
        <v>326450</v>
      </c>
      <c r="C27" s="19">
        <v>0.33</v>
      </c>
      <c r="E27" s="18">
        <v>91400</v>
      </c>
      <c r="F27" s="18">
        <f>E28</f>
        <v>163225</v>
      </c>
      <c r="G27" s="19">
        <v>0.33</v>
      </c>
    </row>
    <row r="28" spans="1:7" x14ac:dyDescent="0.25">
      <c r="A28" s="20">
        <v>326450</v>
      </c>
      <c r="B28" s="21" t="s">
        <v>13</v>
      </c>
      <c r="C28" s="22">
        <v>0.35</v>
      </c>
      <c r="E28" s="20">
        <v>163225</v>
      </c>
      <c r="F28" s="21" t="s">
        <v>13</v>
      </c>
      <c r="G28" s="22">
        <v>0.35</v>
      </c>
    </row>
    <row r="29" spans="1:7" x14ac:dyDescent="0.25">
      <c r="A29" s="18"/>
      <c r="B29" s="23"/>
      <c r="C29" s="19"/>
      <c r="E29" s="18"/>
      <c r="F29" s="23"/>
      <c r="G29" s="19"/>
    </row>
    <row r="30" spans="1:7" ht="12.75" customHeight="1" thickBot="1" x14ac:dyDescent="0.3">
      <c r="A30" s="50" t="s">
        <v>87</v>
      </c>
      <c r="B30" s="27"/>
      <c r="C30" s="27"/>
      <c r="D30" s="27"/>
      <c r="E30" s="58" t="s">
        <v>88</v>
      </c>
      <c r="F30" s="59"/>
      <c r="G30" s="59"/>
    </row>
    <row r="31" spans="1:7" ht="13.5" customHeight="1" thickTop="1" x14ac:dyDescent="0.25">
      <c r="A31" s="12"/>
      <c r="B31" s="12" t="s">
        <v>45</v>
      </c>
      <c r="C31" s="12" t="s">
        <v>46</v>
      </c>
      <c r="E31" s="292" t="s">
        <v>73</v>
      </c>
      <c r="F31" s="292"/>
      <c r="G31" s="60">
        <v>72975</v>
      </c>
    </row>
    <row r="32" spans="1:7" x14ac:dyDescent="0.25">
      <c r="A32" s="32" t="s">
        <v>47</v>
      </c>
      <c r="B32" s="32">
        <v>5000</v>
      </c>
      <c r="C32" s="32">
        <v>1250</v>
      </c>
      <c r="E32" s="61" t="s">
        <v>89</v>
      </c>
      <c r="F32" s="37"/>
      <c r="G32" s="37">
        <v>145950</v>
      </c>
    </row>
    <row r="33" spans="1:7" ht="27.75" thickBot="1" x14ac:dyDescent="0.3">
      <c r="A33" s="32" t="s">
        <v>57</v>
      </c>
      <c r="B33" s="32">
        <v>10000</v>
      </c>
      <c r="C33" s="32">
        <v>1000</v>
      </c>
      <c r="E33" s="28" t="s">
        <v>123</v>
      </c>
      <c r="F33" s="11"/>
      <c r="G33" s="11"/>
    </row>
    <row r="34" spans="1:7" ht="24.75" customHeight="1" thickTop="1" x14ac:dyDescent="0.25">
      <c r="A34" s="32" t="s">
        <v>48</v>
      </c>
      <c r="B34" s="32">
        <v>7300</v>
      </c>
      <c r="C34" s="32">
        <v>1250</v>
      </c>
      <c r="E34" s="293" t="s">
        <v>97</v>
      </c>
      <c r="F34" s="293"/>
      <c r="G34" s="293"/>
    </row>
    <row r="35" spans="1:7" ht="24.75" customHeight="1" x14ac:dyDescent="0.25">
      <c r="A35" s="37" t="s">
        <v>73</v>
      </c>
      <c r="B35" s="37">
        <v>5000</v>
      </c>
      <c r="C35" s="37">
        <v>1000</v>
      </c>
      <c r="E35" s="80"/>
      <c r="F35" s="80"/>
      <c r="G35" s="80"/>
    </row>
    <row r="36" spans="1:7" x14ac:dyDescent="0.25">
      <c r="A36" s="32"/>
      <c r="B36" s="32"/>
      <c r="C36" s="32"/>
    </row>
    <row r="37" spans="1:7" x14ac:dyDescent="0.25">
      <c r="A37" s="51" t="s">
        <v>86</v>
      </c>
      <c r="C37" s="39">
        <v>3200</v>
      </c>
      <c r="E37" s="51" t="s">
        <v>85</v>
      </c>
    </row>
    <row r="38" spans="1:7" x14ac:dyDescent="0.25">
      <c r="A38" s="32"/>
      <c r="B38" s="32"/>
      <c r="C38" s="32"/>
      <c r="G38" s="39">
        <v>11000</v>
      </c>
    </row>
    <row r="39" spans="1:7" ht="14.25" thickBot="1" x14ac:dyDescent="0.3">
      <c r="A39" s="51" t="s">
        <v>91</v>
      </c>
    </row>
    <row r="40" spans="1:7" ht="14.25" thickTop="1" x14ac:dyDescent="0.25">
      <c r="A40" s="62"/>
      <c r="B40" s="294" t="s">
        <v>94</v>
      </c>
      <c r="C40" s="294"/>
    </row>
    <row r="41" spans="1:7" ht="27" x14ac:dyDescent="0.25">
      <c r="A41" s="16"/>
      <c r="B41" s="16" t="s">
        <v>92</v>
      </c>
      <c r="C41" s="16" t="s">
        <v>93</v>
      </c>
    </row>
    <row r="42" spans="1:7" x14ac:dyDescent="0.25">
      <c r="A42" s="32" t="s">
        <v>47</v>
      </c>
      <c r="B42" s="32">
        <v>145950</v>
      </c>
      <c r="C42" s="32">
        <v>268450</v>
      </c>
      <c r="E42" s="39"/>
    </row>
    <row r="43" spans="1:7" ht="27" x14ac:dyDescent="0.25">
      <c r="A43" s="32" t="s">
        <v>57</v>
      </c>
      <c r="B43" s="32">
        <v>218950</v>
      </c>
      <c r="C43" s="32">
        <v>341450</v>
      </c>
      <c r="E43" s="39"/>
    </row>
    <row r="44" spans="1:7" ht="27" x14ac:dyDescent="0.25">
      <c r="A44" s="32" t="s">
        <v>48</v>
      </c>
      <c r="B44" s="32">
        <v>182450</v>
      </c>
      <c r="C44" s="32">
        <v>304950</v>
      </c>
      <c r="E44" s="39"/>
    </row>
    <row r="45" spans="1:7" ht="27" x14ac:dyDescent="0.25">
      <c r="A45" s="37" t="s">
        <v>73</v>
      </c>
      <c r="B45" s="37">
        <v>109475</v>
      </c>
      <c r="C45" s="37">
        <v>170725</v>
      </c>
      <c r="E45" s="39"/>
    </row>
    <row r="46" spans="1:7" x14ac:dyDescent="0.25">
      <c r="A46" s="6"/>
      <c r="B46" s="7"/>
      <c r="C46" s="8"/>
      <c r="D46" s="8"/>
      <c r="E46" s="8"/>
      <c r="F46" s="8"/>
      <c r="G46" s="81"/>
    </row>
    <row r="47" spans="1:7" ht="14.25" thickBot="1" x14ac:dyDescent="0.3">
      <c r="A47" s="40" t="s">
        <v>49</v>
      </c>
      <c r="B47" s="40"/>
      <c r="C47" s="40"/>
      <c r="D47" s="40"/>
      <c r="E47" s="40"/>
      <c r="F47" s="40"/>
      <c r="G47" s="52"/>
    </row>
    <row r="48" spans="1:7" ht="14.25" thickTop="1" x14ac:dyDescent="0.25">
      <c r="C48" s="53" t="s">
        <v>50</v>
      </c>
      <c r="D48" s="53"/>
      <c r="E48" s="53"/>
      <c r="F48" s="53"/>
      <c r="G48" s="53"/>
    </row>
    <row r="49" spans="1:7" x14ac:dyDescent="0.2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x14ac:dyDescent="0.25">
      <c r="A50" s="3" t="s">
        <v>47</v>
      </c>
      <c r="C50" s="44">
        <f>C37+B32</f>
        <v>8200</v>
      </c>
      <c r="D50" s="44">
        <f>C37+B32+C32</f>
        <v>9450</v>
      </c>
      <c r="E50" s="44">
        <f>C37+B32+C32*2</f>
        <v>10700</v>
      </c>
      <c r="F50" s="44"/>
      <c r="G50" s="44"/>
    </row>
    <row r="51" spans="1:7" x14ac:dyDescent="0.25">
      <c r="A51" s="3" t="s">
        <v>48</v>
      </c>
      <c r="C51" s="44">
        <f>C37+B34</f>
        <v>10500</v>
      </c>
      <c r="D51" s="44">
        <f>C37+B34+C32</f>
        <v>11750</v>
      </c>
      <c r="E51" s="44">
        <f>C37+B34+C32*2</f>
        <v>13000</v>
      </c>
      <c r="F51" s="44"/>
      <c r="G51" s="44"/>
    </row>
    <row r="52" spans="1:7" x14ac:dyDescent="0.25">
      <c r="A52" s="56" t="s">
        <v>57</v>
      </c>
      <c r="B52" s="56"/>
      <c r="C52" s="45">
        <f>2*C37+B33</f>
        <v>16400</v>
      </c>
      <c r="D52" s="45">
        <f>2*C37+B33+C33</f>
        <v>17400</v>
      </c>
      <c r="E52" s="45">
        <f>2*C37+B33+C33*2</f>
        <v>18400</v>
      </c>
      <c r="F52" s="45">
        <f>2*C37+B33+C33*3</f>
        <v>19400</v>
      </c>
      <c r="G52" s="45">
        <f>2*C37+B33+C33*4</f>
        <v>20400</v>
      </c>
    </row>
    <row r="53" spans="1:7" x14ac:dyDescent="0.25">
      <c r="A53" s="65"/>
      <c r="B53" s="47"/>
      <c r="C53" s="47"/>
      <c r="D53" s="47"/>
      <c r="E53" s="47"/>
      <c r="F53" s="47"/>
    </row>
    <row r="54" spans="1:7" ht="12.75" customHeight="1" x14ac:dyDescent="0.25">
      <c r="A54" s="3" t="s">
        <v>98</v>
      </c>
    </row>
    <row r="55" spans="1:7" x14ac:dyDescent="0.25">
      <c r="A55" s="3" t="s">
        <v>100</v>
      </c>
    </row>
    <row r="56" spans="1:7" x14ac:dyDescent="0.25">
      <c r="A56" s="3" t="s">
        <v>102</v>
      </c>
    </row>
  </sheetData>
  <mergeCells count="15">
    <mergeCell ref="B40:C40"/>
    <mergeCell ref="C20:C21"/>
    <mergeCell ref="E4:G5"/>
    <mergeCell ref="E17:G18"/>
    <mergeCell ref="A17:C18"/>
    <mergeCell ref="A4:C5"/>
    <mergeCell ref="A6:B6"/>
    <mergeCell ref="E6:F6"/>
    <mergeCell ref="C7:C8"/>
    <mergeCell ref="G7:G8"/>
    <mergeCell ref="G20:G21"/>
    <mergeCell ref="A19:B19"/>
    <mergeCell ref="E19:F19"/>
    <mergeCell ref="E34:G34"/>
    <mergeCell ref="E31:F31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/>
  </sheetPr>
  <dimension ref="A1:I56"/>
  <sheetViews>
    <sheetView showGridLines="0" topLeftCell="A25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7" width="11.28515625" style="3" customWidth="1"/>
    <col min="8" max="16384" width="11.42578125" style="3"/>
  </cols>
  <sheetData>
    <row r="1" spans="1:9" x14ac:dyDescent="0.25">
      <c r="A1" s="6" t="s">
        <v>60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7150</v>
      </c>
      <c r="C10" s="19">
        <v>0.1</v>
      </c>
      <c r="E10" s="18">
        <v>0</v>
      </c>
      <c r="F10" s="18">
        <v>14300</v>
      </c>
      <c r="G10" s="19">
        <v>0.1</v>
      </c>
    </row>
    <row r="11" spans="1:9" x14ac:dyDescent="0.25">
      <c r="A11" s="18">
        <v>7150</v>
      </c>
      <c r="B11" s="18">
        <v>29050</v>
      </c>
      <c r="C11" s="19">
        <v>0.15</v>
      </c>
      <c r="E11" s="18">
        <v>14300</v>
      </c>
      <c r="F11" s="18">
        <v>58100</v>
      </c>
      <c r="G11" s="19">
        <v>0.15</v>
      </c>
    </row>
    <row r="12" spans="1:9" x14ac:dyDescent="0.25">
      <c r="A12" s="18">
        <v>29050</v>
      </c>
      <c r="B12" s="18">
        <v>70350</v>
      </c>
      <c r="C12" s="19">
        <v>0.25</v>
      </c>
      <c r="E12" s="18">
        <v>58100</v>
      </c>
      <c r="F12" s="18">
        <v>117250</v>
      </c>
      <c r="G12" s="19">
        <v>0.25</v>
      </c>
    </row>
    <row r="13" spans="1:9" x14ac:dyDescent="0.25">
      <c r="A13" s="18">
        <v>70350</v>
      </c>
      <c r="B13" s="18">
        <v>146750</v>
      </c>
      <c r="C13" s="19">
        <v>0.28000000000000003</v>
      </c>
      <c r="E13" s="18">
        <v>117250</v>
      </c>
      <c r="F13" s="18">
        <v>178600</v>
      </c>
      <c r="G13" s="19">
        <v>0.28000000000000003</v>
      </c>
    </row>
    <row r="14" spans="1:9" x14ac:dyDescent="0.25">
      <c r="A14" s="18">
        <v>146750</v>
      </c>
      <c r="B14" s="18">
        <v>319100</v>
      </c>
      <c r="C14" s="19">
        <v>0.33</v>
      </c>
      <c r="E14" s="18">
        <v>178600</v>
      </c>
      <c r="F14" s="18">
        <v>319100</v>
      </c>
      <c r="G14" s="19">
        <v>0.33</v>
      </c>
    </row>
    <row r="15" spans="1:9" x14ac:dyDescent="0.25">
      <c r="A15" s="20">
        <v>319100</v>
      </c>
      <c r="B15" s="21" t="s">
        <v>13</v>
      </c>
      <c r="C15" s="22">
        <v>0.35</v>
      </c>
      <c r="E15" s="20">
        <v>319100</v>
      </c>
      <c r="F15" s="21" t="s">
        <v>13</v>
      </c>
      <c r="G15" s="22">
        <v>0.35</v>
      </c>
    </row>
    <row r="16" spans="1:9" x14ac:dyDescent="0.25">
      <c r="A16" s="39"/>
      <c r="G16" s="90"/>
    </row>
    <row r="17" spans="1:7" x14ac:dyDescent="0.25">
      <c r="A17" s="266" t="s">
        <v>37</v>
      </c>
      <c r="B17" s="280"/>
      <c r="C17" s="280"/>
      <c r="D17" s="10"/>
      <c r="E17" s="266" t="s">
        <v>43</v>
      </c>
      <c r="F17" s="280"/>
      <c r="G17" s="280"/>
    </row>
    <row r="18" spans="1:7" ht="14.25" thickBot="1" x14ac:dyDescent="0.3">
      <c r="A18" s="281"/>
      <c r="B18" s="281"/>
      <c r="C18" s="281"/>
      <c r="D18" s="26"/>
      <c r="E18" s="281"/>
      <c r="F18" s="281"/>
      <c r="G18" s="281"/>
    </row>
    <row r="19" spans="1:7" ht="14.25" thickTop="1" x14ac:dyDescent="0.25">
      <c r="A19" s="279" t="s">
        <v>2</v>
      </c>
      <c r="B19" s="279"/>
      <c r="C19" s="13"/>
      <c r="E19" s="279" t="s">
        <v>2</v>
      </c>
      <c r="F19" s="279"/>
      <c r="G19" s="13"/>
    </row>
    <row r="20" spans="1:7" x14ac:dyDescent="0.25">
      <c r="A20" s="15"/>
      <c r="B20" s="15" t="s">
        <v>34</v>
      </c>
      <c r="C20" s="283" t="s">
        <v>51</v>
      </c>
      <c r="E20" s="15"/>
      <c r="F20" s="15" t="s">
        <v>34</v>
      </c>
      <c r="G20" s="283" t="s">
        <v>51</v>
      </c>
    </row>
    <row r="21" spans="1:7" x14ac:dyDescent="0.25">
      <c r="A21" s="16" t="s">
        <v>35</v>
      </c>
      <c r="B21" s="16" t="s">
        <v>36</v>
      </c>
      <c r="C21" s="284"/>
      <c r="E21" s="16" t="s">
        <v>35</v>
      </c>
      <c r="F21" s="16" t="s">
        <v>36</v>
      </c>
      <c r="G21" s="284"/>
    </row>
    <row r="22" spans="1:7" x14ac:dyDescent="0.25">
      <c r="A22" s="15"/>
      <c r="B22" s="17"/>
      <c r="C22" s="15"/>
      <c r="E22" s="15"/>
      <c r="F22" s="17"/>
      <c r="G22" s="15"/>
    </row>
    <row r="23" spans="1:7" x14ac:dyDescent="0.25">
      <c r="A23" s="18">
        <v>0</v>
      </c>
      <c r="B23" s="18">
        <v>10200</v>
      </c>
      <c r="C23" s="19">
        <v>0.1</v>
      </c>
      <c r="E23" s="18">
        <v>0</v>
      </c>
      <c r="F23" s="18">
        <v>7150</v>
      </c>
      <c r="G23" s="19">
        <v>0.1</v>
      </c>
    </row>
    <row r="24" spans="1:7" x14ac:dyDescent="0.25">
      <c r="A24" s="18">
        <v>10200</v>
      </c>
      <c r="B24" s="18">
        <v>38900</v>
      </c>
      <c r="C24" s="19">
        <v>0.15</v>
      </c>
      <c r="E24" s="18">
        <v>7150</v>
      </c>
      <c r="F24" s="18">
        <v>29050</v>
      </c>
      <c r="G24" s="19">
        <v>0.15</v>
      </c>
    </row>
    <row r="25" spans="1:7" x14ac:dyDescent="0.25">
      <c r="A25" s="18">
        <v>38900</v>
      </c>
      <c r="B25" s="18">
        <v>100500</v>
      </c>
      <c r="C25" s="19">
        <v>0.25</v>
      </c>
      <c r="E25" s="18">
        <v>29050</v>
      </c>
      <c r="F25" s="18">
        <v>58625</v>
      </c>
      <c r="G25" s="19">
        <v>0.25</v>
      </c>
    </row>
    <row r="26" spans="1:7" x14ac:dyDescent="0.25">
      <c r="A26" s="18">
        <v>100500</v>
      </c>
      <c r="B26" s="18">
        <v>162700</v>
      </c>
      <c r="C26" s="19">
        <v>0.28000000000000003</v>
      </c>
      <c r="E26" s="18">
        <v>58625</v>
      </c>
      <c r="F26" s="18">
        <v>89325</v>
      </c>
      <c r="G26" s="19">
        <v>0.28000000000000003</v>
      </c>
    </row>
    <row r="27" spans="1:7" x14ac:dyDescent="0.25">
      <c r="A27" s="18">
        <v>162700</v>
      </c>
      <c r="B27" s="18">
        <v>319100</v>
      </c>
      <c r="C27" s="19">
        <v>0.33</v>
      </c>
      <c r="E27" s="18">
        <v>89325</v>
      </c>
      <c r="F27" s="18">
        <v>159550</v>
      </c>
      <c r="G27" s="19">
        <v>0.33</v>
      </c>
    </row>
    <row r="28" spans="1:7" x14ac:dyDescent="0.25">
      <c r="A28" s="20">
        <v>319100</v>
      </c>
      <c r="B28" s="21" t="s">
        <v>13</v>
      </c>
      <c r="C28" s="22">
        <v>0.35</v>
      </c>
      <c r="E28" s="20">
        <v>159550</v>
      </c>
      <c r="F28" s="21" t="s">
        <v>13</v>
      </c>
      <c r="G28" s="22">
        <v>0.35</v>
      </c>
    </row>
    <row r="29" spans="1:7" x14ac:dyDescent="0.25">
      <c r="A29" s="18"/>
      <c r="B29" s="23"/>
      <c r="C29" s="19"/>
      <c r="E29" s="18"/>
      <c r="F29" s="23"/>
      <c r="G29" s="19"/>
    </row>
    <row r="30" spans="1:7" ht="13.5" customHeight="1" thickBot="1" x14ac:dyDescent="0.3">
      <c r="A30" s="50" t="s">
        <v>87</v>
      </c>
      <c r="B30" s="27"/>
      <c r="C30" s="27"/>
      <c r="E30" s="58" t="s">
        <v>88</v>
      </c>
      <c r="F30" s="59"/>
      <c r="G30" s="59"/>
    </row>
    <row r="31" spans="1:7" ht="13.5" customHeight="1" thickTop="1" x14ac:dyDescent="0.25">
      <c r="A31" s="12"/>
      <c r="B31" s="12" t="s">
        <v>45</v>
      </c>
      <c r="C31" s="12" t="s">
        <v>46</v>
      </c>
      <c r="E31" s="292" t="s">
        <v>73</v>
      </c>
      <c r="F31" s="292"/>
      <c r="G31" s="60">
        <v>71350</v>
      </c>
    </row>
    <row r="32" spans="1:7" x14ac:dyDescent="0.25">
      <c r="A32" s="32" t="s">
        <v>47</v>
      </c>
      <c r="B32" s="32">
        <v>4850</v>
      </c>
      <c r="C32" s="32">
        <v>1200</v>
      </c>
      <c r="E32" s="61" t="s">
        <v>89</v>
      </c>
      <c r="F32" s="37"/>
      <c r="G32" s="37">
        <v>142700</v>
      </c>
    </row>
    <row r="33" spans="1:7" ht="24.75" customHeight="1" thickBot="1" x14ac:dyDescent="0.3">
      <c r="A33" s="32" t="s">
        <v>57</v>
      </c>
      <c r="B33" s="32">
        <v>9700</v>
      </c>
      <c r="C33" s="32">
        <v>950</v>
      </c>
      <c r="E33" s="28" t="s">
        <v>123</v>
      </c>
      <c r="F33" s="11"/>
      <c r="G33" s="11"/>
    </row>
    <row r="34" spans="1:7" ht="27.75" thickTop="1" x14ac:dyDescent="0.25">
      <c r="A34" s="32" t="s">
        <v>48</v>
      </c>
      <c r="B34" s="32">
        <v>7150</v>
      </c>
      <c r="C34" s="32">
        <v>1200</v>
      </c>
      <c r="E34" s="293" t="s">
        <v>97</v>
      </c>
      <c r="F34" s="293"/>
      <c r="G34" s="293"/>
    </row>
    <row r="35" spans="1:7" ht="27" x14ac:dyDescent="0.25">
      <c r="A35" s="37" t="s">
        <v>73</v>
      </c>
      <c r="B35" s="37">
        <v>4850</v>
      </c>
      <c r="C35" s="37">
        <v>950</v>
      </c>
      <c r="E35" s="80"/>
      <c r="F35" s="80"/>
      <c r="G35" s="80"/>
    </row>
    <row r="36" spans="1:7" x14ac:dyDescent="0.25">
      <c r="A36" s="32"/>
      <c r="B36" s="32"/>
      <c r="C36" s="32"/>
    </row>
    <row r="37" spans="1:7" x14ac:dyDescent="0.25">
      <c r="A37" s="64" t="s">
        <v>86</v>
      </c>
      <c r="B37" s="27"/>
      <c r="C37" s="106">
        <v>3100</v>
      </c>
      <c r="E37" s="51" t="s">
        <v>85</v>
      </c>
    </row>
    <row r="38" spans="1:7" x14ac:dyDescent="0.25">
      <c r="A38" s="32"/>
      <c r="B38" s="32"/>
      <c r="C38" s="32"/>
      <c r="G38" s="39">
        <v>10750</v>
      </c>
    </row>
    <row r="39" spans="1:7" ht="14.25" thickBot="1" x14ac:dyDescent="0.3">
      <c r="A39" s="51" t="s">
        <v>91</v>
      </c>
    </row>
    <row r="40" spans="1:7" ht="14.25" thickTop="1" x14ac:dyDescent="0.25">
      <c r="A40" s="62"/>
      <c r="B40" s="294" t="s">
        <v>94</v>
      </c>
      <c r="C40" s="294"/>
    </row>
    <row r="41" spans="1:7" ht="27" x14ac:dyDescent="0.25">
      <c r="A41" s="16"/>
      <c r="B41" s="16" t="s">
        <v>92</v>
      </c>
      <c r="C41" s="16" t="s">
        <v>93</v>
      </c>
    </row>
    <row r="42" spans="1:7" x14ac:dyDescent="0.25">
      <c r="A42" s="32" t="s">
        <v>47</v>
      </c>
      <c r="B42" s="32">
        <v>142700</v>
      </c>
      <c r="C42" s="32">
        <v>265200</v>
      </c>
    </row>
    <row r="43" spans="1:7" ht="27" x14ac:dyDescent="0.25">
      <c r="A43" s="32" t="s">
        <v>57</v>
      </c>
      <c r="B43" s="32">
        <v>214050</v>
      </c>
      <c r="C43" s="32">
        <v>336550</v>
      </c>
    </row>
    <row r="44" spans="1:7" ht="27" x14ac:dyDescent="0.25">
      <c r="A44" s="32" t="s">
        <v>48</v>
      </c>
      <c r="B44" s="32">
        <v>178350</v>
      </c>
      <c r="C44" s="32">
        <v>300850</v>
      </c>
    </row>
    <row r="45" spans="1:7" ht="27" x14ac:dyDescent="0.25">
      <c r="A45" s="37" t="s">
        <v>73</v>
      </c>
      <c r="B45" s="37">
        <v>107025</v>
      </c>
      <c r="C45" s="37">
        <v>168275</v>
      </c>
    </row>
    <row r="46" spans="1:7" x14ac:dyDescent="0.25">
      <c r="A46" s="6"/>
      <c r="B46" s="7"/>
      <c r="C46" s="8"/>
      <c r="D46" s="8"/>
      <c r="E46" s="8"/>
      <c r="F46" s="8"/>
      <c r="G46" s="8"/>
    </row>
    <row r="47" spans="1:7" ht="14.25" thickBot="1" x14ac:dyDescent="0.3">
      <c r="A47" s="40" t="s">
        <v>49</v>
      </c>
      <c r="B47" s="40"/>
      <c r="C47" s="40"/>
      <c r="D47" s="40"/>
      <c r="E47" s="40"/>
      <c r="F47" s="40"/>
      <c r="G47" s="52"/>
    </row>
    <row r="48" spans="1:7" ht="14.25" thickTop="1" x14ac:dyDescent="0.25">
      <c r="C48" s="53" t="s">
        <v>50</v>
      </c>
      <c r="D48" s="53"/>
      <c r="E48" s="53"/>
      <c r="F48" s="53"/>
      <c r="G48" s="53"/>
    </row>
    <row r="49" spans="1:7" x14ac:dyDescent="0.2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x14ac:dyDescent="0.25">
      <c r="A50" s="3" t="s">
        <v>47</v>
      </c>
      <c r="C50" s="44">
        <f>C37+B32</f>
        <v>7950</v>
      </c>
      <c r="D50" s="44">
        <f>C37+B32+C32</f>
        <v>9150</v>
      </c>
      <c r="E50" s="44">
        <f>C37+B32+C32*2</f>
        <v>10350</v>
      </c>
      <c r="F50" s="44"/>
      <c r="G50" s="44"/>
    </row>
    <row r="51" spans="1:7" x14ac:dyDescent="0.25">
      <c r="A51" s="3" t="s">
        <v>48</v>
      </c>
      <c r="C51" s="44">
        <f>C37+B34</f>
        <v>10250</v>
      </c>
      <c r="D51" s="44">
        <f>C37+B34+C32</f>
        <v>11450</v>
      </c>
      <c r="E51" s="44">
        <f>C37+B34+C32*2</f>
        <v>12650</v>
      </c>
      <c r="F51" s="44"/>
      <c r="G51" s="44"/>
    </row>
    <row r="52" spans="1:7" x14ac:dyDescent="0.25">
      <c r="A52" s="56" t="s">
        <v>57</v>
      </c>
      <c r="B52" s="56"/>
      <c r="C52" s="45">
        <f>2*C37+B33</f>
        <v>15900</v>
      </c>
      <c r="D52" s="45">
        <f>2*C37+B33+C33</f>
        <v>16850</v>
      </c>
      <c r="E52" s="45">
        <f>2*C37+B33+C33*2</f>
        <v>17800</v>
      </c>
      <c r="F52" s="45">
        <f>2*C37+B33+C33*3</f>
        <v>18750</v>
      </c>
      <c r="G52" s="45">
        <f>2*C37+B33+C33*4</f>
        <v>19700</v>
      </c>
    </row>
    <row r="53" spans="1:7" x14ac:dyDescent="0.25">
      <c r="A53" s="32"/>
      <c r="B53" s="32"/>
      <c r="C53" s="32"/>
    </row>
    <row r="54" spans="1:7" ht="12.75" customHeight="1" x14ac:dyDescent="0.25">
      <c r="A54" s="3" t="s">
        <v>98</v>
      </c>
    </row>
    <row r="55" spans="1:7" x14ac:dyDescent="0.25">
      <c r="A55" s="3" t="s">
        <v>100</v>
      </c>
    </row>
    <row r="56" spans="1:7" x14ac:dyDescent="0.25">
      <c r="A56" s="3" t="s">
        <v>102</v>
      </c>
    </row>
  </sheetData>
  <mergeCells count="15">
    <mergeCell ref="B40:C40"/>
    <mergeCell ref="E34:G34"/>
    <mergeCell ref="G20:G21"/>
    <mergeCell ref="A19:B19"/>
    <mergeCell ref="E19:F19"/>
    <mergeCell ref="C20:C21"/>
    <mergeCell ref="E31:F31"/>
    <mergeCell ref="E4:G5"/>
    <mergeCell ref="E17:G18"/>
    <mergeCell ref="A17:C18"/>
    <mergeCell ref="A4:C5"/>
    <mergeCell ref="A6:B6"/>
    <mergeCell ref="E6:F6"/>
    <mergeCell ref="C7:C8"/>
    <mergeCell ref="G7:G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/>
  </sheetPr>
  <dimension ref="A1:I56"/>
  <sheetViews>
    <sheetView showGridLines="0" topLeftCell="G34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6" width="11.28515625" style="3" customWidth="1"/>
    <col min="7" max="7" width="11.140625" style="3" customWidth="1"/>
    <col min="8" max="16384" width="11.42578125" style="3"/>
  </cols>
  <sheetData>
    <row r="1" spans="1:9" x14ac:dyDescent="0.25">
      <c r="A1" s="6" t="s">
        <v>58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7000</v>
      </c>
      <c r="C10" s="19">
        <v>0.1</v>
      </c>
      <c r="E10" s="18">
        <v>0</v>
      </c>
      <c r="F10" s="18">
        <v>14000</v>
      </c>
      <c r="G10" s="19">
        <v>0.1</v>
      </c>
    </row>
    <row r="11" spans="1:9" x14ac:dyDescent="0.25">
      <c r="A11" s="18">
        <v>7000</v>
      </c>
      <c r="B11" s="18">
        <v>28400</v>
      </c>
      <c r="C11" s="19">
        <v>0.15</v>
      </c>
      <c r="E11" s="18">
        <v>14000</v>
      </c>
      <c r="F11" s="18">
        <v>56800</v>
      </c>
      <c r="G11" s="19">
        <v>0.15</v>
      </c>
    </row>
    <row r="12" spans="1:9" x14ac:dyDescent="0.25">
      <c r="A12" s="18">
        <v>28400</v>
      </c>
      <c r="B12" s="18">
        <v>68800</v>
      </c>
      <c r="C12" s="19">
        <v>0.25</v>
      </c>
      <c r="E12" s="18">
        <v>56800</v>
      </c>
      <c r="F12" s="18">
        <v>114650</v>
      </c>
      <c r="G12" s="19">
        <v>0.25</v>
      </c>
    </row>
    <row r="13" spans="1:9" x14ac:dyDescent="0.25">
      <c r="A13" s="18">
        <v>68800</v>
      </c>
      <c r="B13" s="18">
        <v>143500</v>
      </c>
      <c r="C13" s="19">
        <v>0.28000000000000003</v>
      </c>
      <c r="E13" s="18">
        <v>114650</v>
      </c>
      <c r="F13" s="18">
        <v>174700</v>
      </c>
      <c r="G13" s="19">
        <v>0.28000000000000003</v>
      </c>
    </row>
    <row r="14" spans="1:9" x14ac:dyDescent="0.25">
      <c r="A14" s="18">
        <v>143500</v>
      </c>
      <c r="B14" s="18">
        <v>311950</v>
      </c>
      <c r="C14" s="19">
        <v>0.33</v>
      </c>
      <c r="E14" s="18">
        <v>174700</v>
      </c>
      <c r="F14" s="18">
        <v>311950</v>
      </c>
      <c r="G14" s="19">
        <v>0.33</v>
      </c>
    </row>
    <row r="15" spans="1:9" x14ac:dyDescent="0.25">
      <c r="A15" s="20">
        <v>311950</v>
      </c>
      <c r="B15" s="21" t="s">
        <v>13</v>
      </c>
      <c r="C15" s="22">
        <v>0.35</v>
      </c>
      <c r="E15" s="20">
        <v>311950</v>
      </c>
      <c r="F15" s="21" t="s">
        <v>13</v>
      </c>
      <c r="G15" s="22">
        <v>0.35</v>
      </c>
    </row>
    <row r="16" spans="1:9" x14ac:dyDescent="0.25">
      <c r="A16" s="18"/>
      <c r="B16" s="23"/>
      <c r="C16" s="24"/>
      <c r="D16" s="14"/>
      <c r="E16" s="14"/>
      <c r="G16" s="18"/>
    </row>
    <row r="17" spans="1:7" x14ac:dyDescent="0.25">
      <c r="A17" s="266" t="s">
        <v>37</v>
      </c>
      <c r="B17" s="280"/>
      <c r="C17" s="280"/>
      <c r="D17" s="10"/>
      <c r="E17" s="266" t="s">
        <v>43</v>
      </c>
      <c r="F17" s="280"/>
      <c r="G17" s="280"/>
    </row>
    <row r="18" spans="1:7" ht="14.25" thickBot="1" x14ac:dyDescent="0.3">
      <c r="A18" s="281"/>
      <c r="B18" s="281"/>
      <c r="C18" s="281"/>
      <c r="D18" s="26"/>
      <c r="E18" s="281"/>
      <c r="F18" s="281"/>
      <c r="G18" s="281"/>
    </row>
    <row r="19" spans="1:7" ht="14.25" thickTop="1" x14ac:dyDescent="0.25">
      <c r="A19" s="279" t="s">
        <v>2</v>
      </c>
      <c r="B19" s="279"/>
      <c r="C19" s="13"/>
      <c r="E19" s="279" t="s">
        <v>2</v>
      </c>
      <c r="F19" s="279"/>
      <c r="G19" s="13"/>
    </row>
    <row r="20" spans="1:7" x14ac:dyDescent="0.25">
      <c r="A20" s="15"/>
      <c r="B20" s="15" t="s">
        <v>34</v>
      </c>
      <c r="C20" s="283" t="s">
        <v>51</v>
      </c>
      <c r="E20" s="15"/>
      <c r="F20" s="15" t="s">
        <v>34</v>
      </c>
      <c r="G20" s="283" t="s">
        <v>51</v>
      </c>
    </row>
    <row r="21" spans="1:7" x14ac:dyDescent="0.25">
      <c r="A21" s="16" t="s">
        <v>35</v>
      </c>
      <c r="B21" s="16" t="s">
        <v>36</v>
      </c>
      <c r="C21" s="284"/>
      <c r="E21" s="16" t="s">
        <v>35</v>
      </c>
      <c r="F21" s="16" t="s">
        <v>36</v>
      </c>
      <c r="G21" s="284"/>
    </row>
    <row r="22" spans="1:7" x14ac:dyDescent="0.25">
      <c r="A22" s="15"/>
      <c r="B22" s="17"/>
      <c r="C22" s="15"/>
      <c r="E22" s="15"/>
      <c r="F22" s="17"/>
      <c r="G22" s="15"/>
    </row>
    <row r="23" spans="1:7" x14ac:dyDescent="0.25">
      <c r="A23" s="18">
        <v>0</v>
      </c>
      <c r="B23" s="18">
        <v>10000</v>
      </c>
      <c r="C23" s="19">
        <v>0.1</v>
      </c>
      <c r="E23" s="18">
        <v>0</v>
      </c>
      <c r="F23" s="18">
        <v>7000</v>
      </c>
      <c r="G23" s="19">
        <v>0.1</v>
      </c>
    </row>
    <row r="24" spans="1:7" x14ac:dyDescent="0.25">
      <c r="A24" s="18">
        <v>10000</v>
      </c>
      <c r="B24" s="18">
        <v>38050</v>
      </c>
      <c r="C24" s="19">
        <v>0.15</v>
      </c>
      <c r="E24" s="18">
        <v>7000</v>
      </c>
      <c r="F24" s="18">
        <v>28400</v>
      </c>
      <c r="G24" s="19">
        <v>0.15</v>
      </c>
    </row>
    <row r="25" spans="1:7" x14ac:dyDescent="0.25">
      <c r="A25" s="18">
        <v>38050</v>
      </c>
      <c r="B25" s="18">
        <v>98250</v>
      </c>
      <c r="C25" s="19">
        <v>0.25</v>
      </c>
      <c r="E25" s="18">
        <v>28400</v>
      </c>
      <c r="F25" s="18">
        <v>57325</v>
      </c>
      <c r="G25" s="19">
        <v>0.25</v>
      </c>
    </row>
    <row r="26" spans="1:7" x14ac:dyDescent="0.25">
      <c r="A26" s="18">
        <v>98250</v>
      </c>
      <c r="B26" s="18">
        <v>159100</v>
      </c>
      <c r="C26" s="19">
        <v>0.28000000000000003</v>
      </c>
      <c r="E26" s="18">
        <v>57325</v>
      </c>
      <c r="F26" s="18">
        <v>87350</v>
      </c>
      <c r="G26" s="19">
        <v>0.28000000000000003</v>
      </c>
    </row>
    <row r="27" spans="1:7" x14ac:dyDescent="0.25">
      <c r="A27" s="18">
        <v>159100</v>
      </c>
      <c r="B27" s="18">
        <v>311950</v>
      </c>
      <c r="C27" s="19">
        <v>0.33</v>
      </c>
      <c r="E27" s="18">
        <v>87350</v>
      </c>
      <c r="F27" s="18">
        <v>155975</v>
      </c>
      <c r="G27" s="19">
        <v>0.33</v>
      </c>
    </row>
    <row r="28" spans="1:7" x14ac:dyDescent="0.25">
      <c r="A28" s="20">
        <v>311950</v>
      </c>
      <c r="B28" s="21" t="s">
        <v>13</v>
      </c>
      <c r="C28" s="22">
        <v>0.35</v>
      </c>
      <c r="E28" s="20">
        <v>155975</v>
      </c>
      <c r="F28" s="21" t="s">
        <v>13</v>
      </c>
      <c r="G28" s="22">
        <v>0.35</v>
      </c>
    </row>
    <row r="29" spans="1:7" x14ac:dyDescent="0.25">
      <c r="A29" s="18"/>
      <c r="B29" s="23"/>
      <c r="C29" s="19"/>
      <c r="E29" s="18"/>
      <c r="F29" s="23"/>
      <c r="G29" s="19"/>
    </row>
    <row r="30" spans="1:7" ht="14.25" thickBot="1" x14ac:dyDescent="0.3">
      <c r="A30" s="50" t="s">
        <v>87</v>
      </c>
      <c r="B30" s="27"/>
      <c r="C30" s="27"/>
      <c r="E30" s="58" t="s">
        <v>88</v>
      </c>
      <c r="F30" s="59"/>
      <c r="G30" s="59"/>
    </row>
    <row r="31" spans="1:7" ht="13.5" customHeight="1" thickTop="1" x14ac:dyDescent="0.25">
      <c r="A31" s="12"/>
      <c r="B31" s="12" t="s">
        <v>45</v>
      </c>
      <c r="C31" s="12" t="s">
        <v>46</v>
      </c>
      <c r="E31" s="292" t="s">
        <v>73</v>
      </c>
      <c r="F31" s="292"/>
      <c r="G31" s="60">
        <v>69750</v>
      </c>
    </row>
    <row r="32" spans="1:7" ht="12.75" customHeight="1" x14ac:dyDescent="0.25">
      <c r="A32" s="32" t="s">
        <v>47</v>
      </c>
      <c r="B32" s="32">
        <v>4750</v>
      </c>
      <c r="C32" s="32">
        <v>1150</v>
      </c>
      <c r="E32" s="61" t="s">
        <v>89</v>
      </c>
      <c r="F32" s="37"/>
      <c r="G32" s="37">
        <v>139500</v>
      </c>
    </row>
    <row r="33" spans="1:7" ht="27.75" thickBot="1" x14ac:dyDescent="0.3">
      <c r="A33" s="32" t="s">
        <v>57</v>
      </c>
      <c r="B33" s="32">
        <v>9500</v>
      </c>
      <c r="C33" s="32">
        <v>950</v>
      </c>
      <c r="E33" s="28" t="s">
        <v>123</v>
      </c>
      <c r="F33" s="11"/>
      <c r="G33" s="11"/>
    </row>
    <row r="34" spans="1:7" ht="27.75" thickTop="1" x14ac:dyDescent="0.25">
      <c r="A34" s="32" t="s">
        <v>48</v>
      </c>
      <c r="B34" s="32">
        <v>7000</v>
      </c>
      <c r="C34" s="32">
        <v>1150</v>
      </c>
      <c r="E34" s="293" t="s">
        <v>99</v>
      </c>
      <c r="F34" s="293"/>
      <c r="G34" s="293"/>
    </row>
    <row r="35" spans="1:7" ht="24.75" customHeight="1" x14ac:dyDescent="0.25">
      <c r="A35" s="37" t="s">
        <v>73</v>
      </c>
      <c r="B35" s="37">
        <v>4750</v>
      </c>
      <c r="C35" s="37">
        <v>950</v>
      </c>
      <c r="E35" s="80"/>
      <c r="F35" s="80"/>
      <c r="G35" s="80"/>
    </row>
    <row r="36" spans="1:7" x14ac:dyDescent="0.25">
      <c r="A36" s="6"/>
      <c r="B36" s="7"/>
      <c r="C36" s="8"/>
      <c r="D36" s="8"/>
      <c r="E36" s="8"/>
      <c r="F36" s="8"/>
      <c r="G36" s="8"/>
    </row>
    <row r="37" spans="1:7" x14ac:dyDescent="0.25">
      <c r="A37" s="51" t="s">
        <v>86</v>
      </c>
      <c r="C37" s="39">
        <v>3050</v>
      </c>
      <c r="D37" s="8"/>
      <c r="E37" s="51" t="s">
        <v>85</v>
      </c>
    </row>
    <row r="38" spans="1:7" x14ac:dyDescent="0.25">
      <c r="A38" s="64"/>
      <c r="B38" s="7"/>
      <c r="C38" s="7"/>
      <c r="D38" s="7"/>
      <c r="G38" s="39">
        <v>10500</v>
      </c>
    </row>
    <row r="39" spans="1:7" ht="14.25" thickBot="1" x14ac:dyDescent="0.3">
      <c r="A39" s="51" t="s">
        <v>91</v>
      </c>
    </row>
    <row r="40" spans="1:7" ht="14.25" thickTop="1" x14ac:dyDescent="0.25">
      <c r="A40" s="62"/>
      <c r="B40" s="294" t="s">
        <v>94</v>
      </c>
      <c r="C40" s="294"/>
    </row>
    <row r="41" spans="1:7" ht="27" x14ac:dyDescent="0.25">
      <c r="A41" s="16"/>
      <c r="B41" s="16" t="s">
        <v>92</v>
      </c>
      <c r="C41" s="16" t="s">
        <v>93</v>
      </c>
    </row>
    <row r="42" spans="1:7" x14ac:dyDescent="0.25">
      <c r="A42" s="32" t="s">
        <v>47</v>
      </c>
      <c r="B42" s="32">
        <v>139500</v>
      </c>
      <c r="C42" s="32">
        <v>262000</v>
      </c>
    </row>
    <row r="43" spans="1:7" ht="27" x14ac:dyDescent="0.25">
      <c r="A43" s="32" t="s">
        <v>57</v>
      </c>
      <c r="B43" s="32">
        <v>209250</v>
      </c>
      <c r="C43" s="32">
        <v>331750</v>
      </c>
    </row>
    <row r="44" spans="1:7" ht="27" x14ac:dyDescent="0.25">
      <c r="A44" s="32" t="s">
        <v>48</v>
      </c>
      <c r="B44" s="32">
        <v>174400</v>
      </c>
      <c r="C44" s="32">
        <v>296900</v>
      </c>
    </row>
    <row r="45" spans="1:7" ht="27" x14ac:dyDescent="0.25">
      <c r="A45" s="37" t="s">
        <v>73</v>
      </c>
      <c r="B45" s="37">
        <v>104625</v>
      </c>
      <c r="C45" s="37">
        <v>165875</v>
      </c>
    </row>
    <row r="46" spans="1:7" x14ac:dyDescent="0.25">
      <c r="A46" s="6"/>
      <c r="B46" s="7"/>
      <c r="C46" s="8"/>
      <c r="D46" s="8"/>
      <c r="E46" s="8"/>
      <c r="F46" s="8"/>
      <c r="G46" s="8"/>
    </row>
    <row r="47" spans="1:7" ht="14.25" thickBot="1" x14ac:dyDescent="0.3">
      <c r="A47" s="40" t="s">
        <v>49</v>
      </c>
      <c r="B47" s="40"/>
      <c r="C47" s="40"/>
      <c r="D47" s="40"/>
      <c r="E47" s="40"/>
      <c r="F47" s="40"/>
      <c r="G47" s="52"/>
    </row>
    <row r="48" spans="1:7" ht="14.25" thickTop="1" x14ac:dyDescent="0.25">
      <c r="C48" s="53" t="s">
        <v>50</v>
      </c>
      <c r="D48" s="53"/>
      <c r="E48" s="53"/>
      <c r="F48" s="53"/>
      <c r="G48" s="53"/>
    </row>
    <row r="49" spans="1:7" x14ac:dyDescent="0.2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x14ac:dyDescent="0.25">
      <c r="A50" s="3" t="s">
        <v>47</v>
      </c>
      <c r="C50" s="44">
        <f>C37+B32</f>
        <v>7800</v>
      </c>
      <c r="D50" s="44">
        <f>C37+B32+C32</f>
        <v>8950</v>
      </c>
      <c r="E50" s="44">
        <f>C37+B32+C32*2</f>
        <v>10100</v>
      </c>
      <c r="F50" s="44"/>
      <c r="G50" s="44"/>
    </row>
    <row r="51" spans="1:7" x14ac:dyDescent="0.25">
      <c r="A51" s="3" t="s">
        <v>48</v>
      </c>
      <c r="C51" s="44">
        <f>C37+B34</f>
        <v>10050</v>
      </c>
      <c r="D51" s="44">
        <f>C37+B34+C32</f>
        <v>11200</v>
      </c>
      <c r="E51" s="44">
        <f>C37+B34+C32*2</f>
        <v>12350</v>
      </c>
      <c r="F51" s="44"/>
      <c r="G51" s="44"/>
    </row>
    <row r="52" spans="1:7" x14ac:dyDescent="0.25">
      <c r="A52" s="56" t="s">
        <v>57</v>
      </c>
      <c r="B52" s="56"/>
      <c r="C52" s="45">
        <f>2*C37+B33</f>
        <v>15600</v>
      </c>
      <c r="D52" s="45">
        <f>2*C37+B33+C33</f>
        <v>16550</v>
      </c>
      <c r="E52" s="45">
        <f>2*C37+B33+C33*2</f>
        <v>17500</v>
      </c>
      <c r="F52" s="45">
        <f>2*C37+B33+C33*3</f>
        <v>18450</v>
      </c>
      <c r="G52" s="45">
        <f>2*C37+B33+C33*4</f>
        <v>19400</v>
      </c>
    </row>
    <row r="53" spans="1:7" x14ac:dyDescent="0.25">
      <c r="A53" s="65"/>
      <c r="B53" s="47"/>
      <c r="C53" s="47"/>
      <c r="D53" s="47"/>
      <c r="E53" s="47"/>
      <c r="F53" s="47"/>
    </row>
    <row r="54" spans="1:7" x14ac:dyDescent="0.25">
      <c r="A54" s="3" t="s">
        <v>98</v>
      </c>
    </row>
    <row r="55" spans="1:7" x14ac:dyDescent="0.25">
      <c r="A55" s="3" t="s">
        <v>100</v>
      </c>
    </row>
    <row r="56" spans="1:7" x14ac:dyDescent="0.25">
      <c r="A56" s="3" t="s">
        <v>102</v>
      </c>
    </row>
  </sheetData>
  <mergeCells count="15">
    <mergeCell ref="B40:C40"/>
    <mergeCell ref="E31:F31"/>
    <mergeCell ref="E34:G34"/>
    <mergeCell ref="A17:C18"/>
    <mergeCell ref="A4:C5"/>
    <mergeCell ref="E4:G5"/>
    <mergeCell ref="A6:B6"/>
    <mergeCell ref="E6:F6"/>
    <mergeCell ref="C7:C8"/>
    <mergeCell ref="G7:G8"/>
    <mergeCell ref="E17:G18"/>
    <mergeCell ref="A19:B19"/>
    <mergeCell ref="E19:F19"/>
    <mergeCell ref="C20:C21"/>
    <mergeCell ref="G20:G21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/>
  </sheetPr>
  <dimension ref="A1:I56"/>
  <sheetViews>
    <sheetView showGridLines="0" topLeftCell="G22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6" width="11.28515625" style="3" customWidth="1"/>
    <col min="7" max="7" width="11.140625" style="3" customWidth="1"/>
    <col min="8" max="16384" width="11.42578125" style="3"/>
  </cols>
  <sheetData>
    <row r="1" spans="1:9" x14ac:dyDescent="0.25">
      <c r="A1" s="6" t="s">
        <v>64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6000</v>
      </c>
      <c r="C10" s="57">
        <v>0.1</v>
      </c>
      <c r="E10" s="18">
        <v>0</v>
      </c>
      <c r="F10" s="18">
        <v>12000</v>
      </c>
      <c r="G10" s="57">
        <v>0.1</v>
      </c>
    </row>
    <row r="11" spans="1:9" x14ac:dyDescent="0.25">
      <c r="A11" s="18">
        <v>6000</v>
      </c>
      <c r="B11" s="18">
        <v>27950</v>
      </c>
      <c r="C11" s="57">
        <v>0.15</v>
      </c>
      <c r="E11" s="18">
        <v>12000</v>
      </c>
      <c r="F11" s="18">
        <v>46700</v>
      </c>
      <c r="G11" s="57">
        <v>0.15</v>
      </c>
    </row>
    <row r="12" spans="1:9" x14ac:dyDescent="0.25">
      <c r="A12" s="18">
        <v>27950</v>
      </c>
      <c r="B12" s="18">
        <v>67700</v>
      </c>
      <c r="C12" s="57">
        <v>0.27</v>
      </c>
      <c r="E12" s="18">
        <v>46700</v>
      </c>
      <c r="F12" s="18">
        <v>112850</v>
      </c>
      <c r="G12" s="57">
        <v>0.27</v>
      </c>
    </row>
    <row r="13" spans="1:9" x14ac:dyDescent="0.25">
      <c r="A13" s="18">
        <v>67700</v>
      </c>
      <c r="B13" s="18">
        <v>141250</v>
      </c>
      <c r="C13" s="57">
        <v>0.3</v>
      </c>
      <c r="E13" s="18">
        <v>112850</v>
      </c>
      <c r="F13" s="18">
        <v>171950</v>
      </c>
      <c r="G13" s="57">
        <v>0.3</v>
      </c>
    </row>
    <row r="14" spans="1:9" x14ac:dyDescent="0.25">
      <c r="A14" s="18">
        <v>141250</v>
      </c>
      <c r="B14" s="18">
        <v>307050</v>
      </c>
      <c r="C14" s="57">
        <v>0.35</v>
      </c>
      <c r="E14" s="18">
        <v>171950</v>
      </c>
      <c r="F14" s="18">
        <v>307050</v>
      </c>
      <c r="G14" s="57">
        <v>0.35</v>
      </c>
    </row>
    <row r="15" spans="1:9" x14ac:dyDescent="0.25">
      <c r="A15" s="20">
        <v>307050</v>
      </c>
      <c r="B15" s="21" t="s">
        <v>13</v>
      </c>
      <c r="C15" s="49">
        <v>0.38600000000000001</v>
      </c>
      <c r="E15" s="20">
        <v>307050</v>
      </c>
      <c r="F15" s="21" t="s">
        <v>13</v>
      </c>
      <c r="G15" s="49">
        <v>0.38600000000000001</v>
      </c>
    </row>
    <row r="16" spans="1:9" x14ac:dyDescent="0.25">
      <c r="A16" s="18"/>
      <c r="B16" s="23"/>
      <c r="C16" s="24"/>
      <c r="D16" s="14"/>
      <c r="E16" s="14"/>
      <c r="G16" s="18"/>
    </row>
    <row r="17" spans="1:7" x14ac:dyDescent="0.25">
      <c r="A17" s="266" t="s">
        <v>37</v>
      </c>
      <c r="B17" s="280"/>
      <c r="C17" s="280"/>
      <c r="D17" s="10"/>
      <c r="E17" s="295" t="s">
        <v>43</v>
      </c>
      <c r="F17" s="296"/>
      <c r="G17" s="296"/>
    </row>
    <row r="18" spans="1:7" ht="14.25" thickBot="1" x14ac:dyDescent="0.3">
      <c r="A18" s="281"/>
      <c r="B18" s="281"/>
      <c r="C18" s="281"/>
      <c r="D18" s="26"/>
      <c r="E18" s="297"/>
      <c r="F18" s="297"/>
      <c r="G18" s="297"/>
    </row>
    <row r="19" spans="1:7" ht="14.25" thickTop="1" x14ac:dyDescent="0.25">
      <c r="A19" s="279" t="s">
        <v>2</v>
      </c>
      <c r="B19" s="279"/>
      <c r="C19" s="13"/>
      <c r="E19" s="279" t="s">
        <v>2</v>
      </c>
      <c r="F19" s="279"/>
      <c r="G19" s="13"/>
    </row>
    <row r="20" spans="1:7" x14ac:dyDescent="0.25">
      <c r="A20" s="15"/>
      <c r="B20" s="15" t="s">
        <v>34</v>
      </c>
      <c r="C20" s="283" t="s">
        <v>51</v>
      </c>
      <c r="E20" s="15"/>
      <c r="F20" s="15" t="s">
        <v>34</v>
      </c>
      <c r="G20" s="283" t="s">
        <v>51</v>
      </c>
    </row>
    <row r="21" spans="1:7" x14ac:dyDescent="0.25">
      <c r="A21" s="16" t="s">
        <v>35</v>
      </c>
      <c r="B21" s="16" t="s">
        <v>36</v>
      </c>
      <c r="C21" s="284"/>
      <c r="E21" s="16" t="s">
        <v>35</v>
      </c>
      <c r="F21" s="16" t="s">
        <v>36</v>
      </c>
      <c r="G21" s="284"/>
    </row>
    <row r="22" spans="1:7" x14ac:dyDescent="0.25">
      <c r="A22" s="15"/>
      <c r="B22" s="17"/>
      <c r="C22" s="15"/>
      <c r="E22" s="15"/>
      <c r="F22" s="17"/>
      <c r="G22" s="15"/>
    </row>
    <row r="23" spans="1:7" x14ac:dyDescent="0.25">
      <c r="A23" s="18">
        <v>0</v>
      </c>
      <c r="B23" s="18">
        <v>10000</v>
      </c>
      <c r="C23" s="57">
        <v>0.1</v>
      </c>
      <c r="E23" s="18">
        <v>0</v>
      </c>
      <c r="F23" s="18">
        <v>6000</v>
      </c>
      <c r="G23" s="57">
        <v>0.1</v>
      </c>
    </row>
    <row r="24" spans="1:7" x14ac:dyDescent="0.25">
      <c r="A24" s="18">
        <v>10000</v>
      </c>
      <c r="B24" s="18">
        <v>37450</v>
      </c>
      <c r="C24" s="57">
        <v>0.15</v>
      </c>
      <c r="E24" s="18">
        <v>6000</v>
      </c>
      <c r="F24" s="18">
        <v>23350</v>
      </c>
      <c r="G24" s="57">
        <v>0.15</v>
      </c>
    </row>
    <row r="25" spans="1:7" x14ac:dyDescent="0.25">
      <c r="A25" s="18">
        <v>37450</v>
      </c>
      <c r="B25" s="18">
        <v>96700</v>
      </c>
      <c r="C25" s="57">
        <v>0.27</v>
      </c>
      <c r="E25" s="18">
        <v>23350</v>
      </c>
      <c r="F25" s="18">
        <v>56425</v>
      </c>
      <c r="G25" s="57">
        <v>0.27</v>
      </c>
    </row>
    <row r="26" spans="1:7" x14ac:dyDescent="0.25">
      <c r="A26" s="18">
        <v>96700</v>
      </c>
      <c r="B26" s="18">
        <v>156600</v>
      </c>
      <c r="C26" s="57">
        <v>0.3</v>
      </c>
      <c r="E26" s="18">
        <v>56425</v>
      </c>
      <c r="F26" s="18">
        <v>85975</v>
      </c>
      <c r="G26" s="57">
        <v>0.3</v>
      </c>
    </row>
    <row r="27" spans="1:7" x14ac:dyDescent="0.25">
      <c r="A27" s="18">
        <v>156600</v>
      </c>
      <c r="B27" s="18">
        <v>307050</v>
      </c>
      <c r="C27" s="57">
        <v>0.35</v>
      </c>
      <c r="E27" s="18">
        <v>85975</v>
      </c>
      <c r="F27" s="18">
        <v>153525</v>
      </c>
      <c r="G27" s="57">
        <v>0.35</v>
      </c>
    </row>
    <row r="28" spans="1:7" x14ac:dyDescent="0.25">
      <c r="A28" s="20">
        <v>307050</v>
      </c>
      <c r="B28" s="21" t="s">
        <v>13</v>
      </c>
      <c r="C28" s="49">
        <v>0.38600000000000001</v>
      </c>
      <c r="E28" s="20">
        <v>153525</v>
      </c>
      <c r="F28" s="21" t="s">
        <v>13</v>
      </c>
      <c r="G28" s="49">
        <v>0.38600000000000001</v>
      </c>
    </row>
    <row r="29" spans="1:7" x14ac:dyDescent="0.25">
      <c r="A29" s="18"/>
      <c r="B29" s="23"/>
      <c r="C29" s="19"/>
      <c r="E29" s="18"/>
      <c r="F29" s="23"/>
      <c r="G29" s="19"/>
    </row>
    <row r="30" spans="1:7" ht="12.75" customHeight="1" thickBot="1" x14ac:dyDescent="0.3">
      <c r="A30" s="50" t="s">
        <v>87</v>
      </c>
      <c r="B30" s="27"/>
      <c r="C30" s="27"/>
      <c r="E30" s="58" t="s">
        <v>88</v>
      </c>
      <c r="F30" s="59"/>
      <c r="G30" s="59"/>
    </row>
    <row r="31" spans="1:7" ht="13.5" customHeight="1" thickTop="1" x14ac:dyDescent="0.25">
      <c r="A31" s="12"/>
      <c r="B31" s="12" t="s">
        <v>45</v>
      </c>
      <c r="C31" s="12" t="s">
        <v>46</v>
      </c>
      <c r="E31" s="292" t="s">
        <v>73</v>
      </c>
      <c r="F31" s="292"/>
      <c r="G31" s="60">
        <v>68650</v>
      </c>
    </row>
    <row r="32" spans="1:7" x14ac:dyDescent="0.25">
      <c r="A32" s="32" t="s">
        <v>47</v>
      </c>
      <c r="B32" s="32">
        <v>4700</v>
      </c>
      <c r="C32" s="32">
        <v>1150</v>
      </c>
      <c r="E32" s="61" t="s">
        <v>89</v>
      </c>
      <c r="F32" s="37"/>
      <c r="G32" s="37">
        <v>137300</v>
      </c>
    </row>
    <row r="33" spans="1:7" ht="27.75" thickBot="1" x14ac:dyDescent="0.3">
      <c r="A33" s="32" t="s">
        <v>57</v>
      </c>
      <c r="B33" s="32">
        <v>7850</v>
      </c>
      <c r="C33" s="32">
        <v>900</v>
      </c>
      <c r="E33" s="28" t="s">
        <v>123</v>
      </c>
      <c r="F33" s="11"/>
      <c r="G33" s="11"/>
    </row>
    <row r="34" spans="1:7" ht="27.75" thickTop="1" x14ac:dyDescent="0.25">
      <c r="A34" s="32" t="s">
        <v>48</v>
      </c>
      <c r="B34" s="32">
        <v>6900</v>
      </c>
      <c r="C34" s="32">
        <v>1150</v>
      </c>
      <c r="E34" s="293" t="s">
        <v>99</v>
      </c>
      <c r="F34" s="293"/>
      <c r="G34" s="293"/>
    </row>
    <row r="35" spans="1:7" ht="27" x14ac:dyDescent="0.25">
      <c r="A35" s="37" t="s">
        <v>73</v>
      </c>
      <c r="B35" s="37">
        <v>3925</v>
      </c>
      <c r="C35" s="37">
        <v>900</v>
      </c>
      <c r="E35" s="80"/>
      <c r="F35" s="80"/>
      <c r="G35" s="80"/>
    </row>
    <row r="36" spans="1:7" x14ac:dyDescent="0.25">
      <c r="A36" s="6"/>
      <c r="B36" s="7"/>
      <c r="C36" s="8"/>
      <c r="D36" s="8"/>
      <c r="E36" s="8"/>
      <c r="F36" s="8"/>
      <c r="G36" s="8"/>
    </row>
    <row r="37" spans="1:7" x14ac:dyDescent="0.25">
      <c r="A37" s="51" t="s">
        <v>52</v>
      </c>
      <c r="C37" s="39">
        <v>3000</v>
      </c>
      <c r="D37" s="7"/>
      <c r="E37" s="51" t="s">
        <v>85</v>
      </c>
      <c r="F37" s="7"/>
    </row>
    <row r="38" spans="1:7" x14ac:dyDescent="0.25">
      <c r="A38" s="64"/>
      <c r="B38" s="7"/>
      <c r="C38" s="7"/>
      <c r="D38" s="7"/>
      <c r="G38" s="39">
        <v>10350</v>
      </c>
    </row>
    <row r="39" spans="1:7" ht="14.25" thickBot="1" x14ac:dyDescent="0.3">
      <c r="A39" s="51" t="s">
        <v>91</v>
      </c>
    </row>
    <row r="40" spans="1:7" ht="14.25" thickTop="1" x14ac:dyDescent="0.25">
      <c r="A40" s="62"/>
      <c r="B40" s="294" t="s">
        <v>94</v>
      </c>
      <c r="C40" s="294"/>
    </row>
    <row r="41" spans="1:7" ht="27" x14ac:dyDescent="0.25">
      <c r="A41" s="16"/>
      <c r="B41" s="16" t="s">
        <v>92</v>
      </c>
      <c r="C41" s="16" t="s">
        <v>93</v>
      </c>
    </row>
    <row r="42" spans="1:7" x14ac:dyDescent="0.25">
      <c r="A42" s="32" t="s">
        <v>47</v>
      </c>
      <c r="B42" s="32">
        <v>137300</v>
      </c>
      <c r="C42" s="32">
        <v>259800</v>
      </c>
    </row>
    <row r="43" spans="1:7" ht="27" x14ac:dyDescent="0.25">
      <c r="A43" s="32" t="s">
        <v>57</v>
      </c>
      <c r="B43" s="32">
        <v>206000</v>
      </c>
      <c r="C43" s="32">
        <v>328500</v>
      </c>
    </row>
    <row r="44" spans="1:7" ht="27" x14ac:dyDescent="0.25">
      <c r="A44" s="32" t="s">
        <v>48</v>
      </c>
      <c r="B44" s="32">
        <v>171650</v>
      </c>
      <c r="C44" s="32">
        <v>294150</v>
      </c>
    </row>
    <row r="45" spans="1:7" ht="27" x14ac:dyDescent="0.25">
      <c r="A45" s="37" t="s">
        <v>73</v>
      </c>
      <c r="B45" s="37">
        <v>103000</v>
      </c>
      <c r="C45" s="37">
        <v>164250</v>
      </c>
    </row>
    <row r="46" spans="1:7" x14ac:dyDescent="0.25">
      <c r="A46" s="6"/>
      <c r="B46" s="7"/>
      <c r="C46" s="8"/>
      <c r="D46" s="8"/>
      <c r="E46" s="8"/>
      <c r="F46" s="8"/>
      <c r="G46" s="8"/>
    </row>
    <row r="47" spans="1:7" ht="14.25" thickBot="1" x14ac:dyDescent="0.3">
      <c r="A47" s="40" t="s">
        <v>49</v>
      </c>
      <c r="B47" s="40"/>
      <c r="C47" s="40"/>
      <c r="D47" s="40"/>
      <c r="E47" s="40"/>
      <c r="F47" s="40"/>
      <c r="G47" s="52"/>
    </row>
    <row r="48" spans="1:7" ht="14.25" thickTop="1" x14ac:dyDescent="0.25">
      <c r="C48" s="53" t="s">
        <v>50</v>
      </c>
      <c r="D48" s="53"/>
      <c r="E48" s="53"/>
      <c r="F48" s="53"/>
      <c r="G48" s="53"/>
    </row>
    <row r="49" spans="1:7" x14ac:dyDescent="0.2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x14ac:dyDescent="0.25">
      <c r="A50" s="3" t="s">
        <v>47</v>
      </c>
      <c r="C50" s="44">
        <f>C37+B32</f>
        <v>7700</v>
      </c>
      <c r="D50" s="44">
        <f>C37+B32+C32</f>
        <v>8850</v>
      </c>
      <c r="E50" s="44">
        <f>C37+B32+C32*2</f>
        <v>10000</v>
      </c>
      <c r="F50" s="44"/>
      <c r="G50" s="44"/>
    </row>
    <row r="51" spans="1:7" x14ac:dyDescent="0.25">
      <c r="A51" s="3" t="s">
        <v>48</v>
      </c>
      <c r="C51" s="44">
        <f>C37+B34</f>
        <v>9900</v>
      </c>
      <c r="D51" s="44">
        <f>C37+B34+C32</f>
        <v>11050</v>
      </c>
      <c r="E51" s="44">
        <f>C37+B34+C32*2</f>
        <v>12200</v>
      </c>
      <c r="F51" s="44"/>
      <c r="G51" s="44"/>
    </row>
    <row r="52" spans="1:7" x14ac:dyDescent="0.25">
      <c r="A52" s="56" t="s">
        <v>57</v>
      </c>
      <c r="B52" s="56"/>
      <c r="C52" s="45">
        <f>2*C37+B33</f>
        <v>13850</v>
      </c>
      <c r="D52" s="45">
        <f>2*C37+B33+C33</f>
        <v>14750</v>
      </c>
      <c r="E52" s="45">
        <f>2*C37+B33+C33*2</f>
        <v>15650</v>
      </c>
      <c r="F52" s="45">
        <f>2*C37+B33+C33*3</f>
        <v>16550</v>
      </c>
      <c r="G52" s="45">
        <f>2*C37+B33+C33*4</f>
        <v>17450</v>
      </c>
    </row>
    <row r="53" spans="1:7" x14ac:dyDescent="0.25">
      <c r="A53" s="65"/>
      <c r="B53" s="47"/>
      <c r="C53" s="47"/>
      <c r="D53" s="47"/>
      <c r="E53" s="47"/>
      <c r="F53" s="47"/>
    </row>
    <row r="54" spans="1:7" x14ac:dyDescent="0.25">
      <c r="A54" s="3" t="s">
        <v>98</v>
      </c>
    </row>
    <row r="55" spans="1:7" x14ac:dyDescent="0.25">
      <c r="A55" s="3" t="s">
        <v>100</v>
      </c>
    </row>
    <row r="56" spans="1:7" x14ac:dyDescent="0.25">
      <c r="A56" s="3" t="s">
        <v>102</v>
      </c>
    </row>
  </sheetData>
  <mergeCells count="15">
    <mergeCell ref="B40:C40"/>
    <mergeCell ref="E31:F31"/>
    <mergeCell ref="E34:G34"/>
    <mergeCell ref="A17:C18"/>
    <mergeCell ref="A4:C5"/>
    <mergeCell ref="E4:G5"/>
    <mergeCell ref="A6:B6"/>
    <mergeCell ref="E6:F6"/>
    <mergeCell ref="C7:C8"/>
    <mergeCell ref="G7:G8"/>
    <mergeCell ref="E17:G18"/>
    <mergeCell ref="A19:B19"/>
    <mergeCell ref="E19:F19"/>
    <mergeCell ref="C20:C21"/>
    <mergeCell ref="G20:G21"/>
  </mergeCells>
  <phoneticPr fontId="0" type="noConversion"/>
  <printOptions horizontalCentered="1"/>
  <pageMargins left="0.75" right="0.75" top="1" bottom="1" header="0.5" footer="0.5"/>
  <pageSetup scale="8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/>
  </sheetPr>
  <dimension ref="A1:I54"/>
  <sheetViews>
    <sheetView showGridLines="0" topLeftCell="G18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6" width="11.28515625" style="3" customWidth="1"/>
    <col min="7" max="7" width="11.140625" style="3" customWidth="1"/>
    <col min="8" max="16384" width="11.42578125" style="3"/>
  </cols>
  <sheetData>
    <row r="1" spans="1:9" x14ac:dyDescent="0.25">
      <c r="A1" s="6" t="s">
        <v>66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27050</v>
      </c>
      <c r="C10" s="57">
        <v>0.15</v>
      </c>
      <c r="E10" s="18">
        <v>0</v>
      </c>
      <c r="F10" s="18">
        <v>45200</v>
      </c>
      <c r="G10" s="57">
        <v>0.15</v>
      </c>
    </row>
    <row r="11" spans="1:9" x14ac:dyDescent="0.25">
      <c r="A11" s="18">
        <v>27050</v>
      </c>
      <c r="B11" s="18">
        <v>65550</v>
      </c>
      <c r="C11" s="57">
        <v>0.27500000000000002</v>
      </c>
      <c r="E11" s="18">
        <v>45200</v>
      </c>
      <c r="F11" s="18">
        <v>109250</v>
      </c>
      <c r="G11" s="57">
        <v>0.27500000000000002</v>
      </c>
    </row>
    <row r="12" spans="1:9" x14ac:dyDescent="0.25">
      <c r="A12" s="18">
        <v>65550</v>
      </c>
      <c r="B12" s="18">
        <v>136750</v>
      </c>
      <c r="C12" s="57">
        <v>0.30499999999999999</v>
      </c>
      <c r="E12" s="18">
        <v>109250</v>
      </c>
      <c r="F12" s="18">
        <v>166500</v>
      </c>
      <c r="G12" s="57">
        <v>0.30499999999999999</v>
      </c>
    </row>
    <row r="13" spans="1:9" x14ac:dyDescent="0.25">
      <c r="A13" s="18">
        <v>136750</v>
      </c>
      <c r="B13" s="18">
        <v>297350</v>
      </c>
      <c r="C13" s="57">
        <v>0.35499999999999998</v>
      </c>
      <c r="E13" s="18">
        <v>166500</v>
      </c>
      <c r="F13" s="18">
        <v>297350</v>
      </c>
      <c r="G13" s="57">
        <v>0.35499999999999998</v>
      </c>
    </row>
    <row r="14" spans="1:9" x14ac:dyDescent="0.25">
      <c r="A14" s="20">
        <v>297350</v>
      </c>
      <c r="B14" s="20" t="s">
        <v>13</v>
      </c>
      <c r="C14" s="49">
        <v>0.39100000000000001</v>
      </c>
      <c r="E14" s="20">
        <v>297350</v>
      </c>
      <c r="F14" s="20" t="s">
        <v>13</v>
      </c>
      <c r="G14" s="49">
        <v>0.39100000000000001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266" t="s">
        <v>37</v>
      </c>
      <c r="B16" s="280"/>
      <c r="C16" s="280"/>
      <c r="D16" s="10"/>
      <c r="E16" s="295" t="s">
        <v>43</v>
      </c>
      <c r="F16" s="296"/>
      <c r="G16" s="296"/>
    </row>
    <row r="17" spans="1:7" ht="14.25" thickBot="1" x14ac:dyDescent="0.3">
      <c r="A17" s="281"/>
      <c r="B17" s="281"/>
      <c r="C17" s="281"/>
      <c r="D17" s="26"/>
      <c r="E17" s="297"/>
      <c r="F17" s="297"/>
      <c r="G17" s="297"/>
    </row>
    <row r="18" spans="1:7" ht="14.25" thickTop="1" x14ac:dyDescent="0.25">
      <c r="A18" s="279" t="s">
        <v>2</v>
      </c>
      <c r="B18" s="279"/>
      <c r="C18" s="13"/>
      <c r="E18" s="279" t="s">
        <v>2</v>
      </c>
      <c r="F18" s="279"/>
      <c r="G18" s="13"/>
    </row>
    <row r="19" spans="1:7" x14ac:dyDescent="0.25">
      <c r="A19" s="15"/>
      <c r="B19" s="15" t="s">
        <v>34</v>
      </c>
      <c r="C19" s="283" t="s">
        <v>51</v>
      </c>
      <c r="E19" s="15"/>
      <c r="F19" s="15" t="s">
        <v>34</v>
      </c>
      <c r="G19" s="283" t="s">
        <v>51</v>
      </c>
    </row>
    <row r="20" spans="1:7" x14ac:dyDescent="0.25">
      <c r="A20" s="16" t="s">
        <v>35</v>
      </c>
      <c r="B20" s="16" t="s">
        <v>36</v>
      </c>
      <c r="C20" s="284"/>
      <c r="E20" s="16" t="s">
        <v>35</v>
      </c>
      <c r="F20" s="16" t="s">
        <v>36</v>
      </c>
      <c r="G20" s="284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36250</v>
      </c>
      <c r="C22" s="57">
        <v>0.15</v>
      </c>
      <c r="E22" s="18">
        <v>0</v>
      </c>
      <c r="F22" s="18">
        <v>22600</v>
      </c>
      <c r="G22" s="57">
        <v>0.15</v>
      </c>
    </row>
    <row r="23" spans="1:7" x14ac:dyDescent="0.25">
      <c r="A23" s="18">
        <v>36250</v>
      </c>
      <c r="B23" s="18">
        <v>93650</v>
      </c>
      <c r="C23" s="57">
        <v>0.27500000000000002</v>
      </c>
      <c r="E23" s="18">
        <v>22600</v>
      </c>
      <c r="F23" s="18">
        <v>54625</v>
      </c>
      <c r="G23" s="57">
        <v>0.27500000000000002</v>
      </c>
    </row>
    <row r="24" spans="1:7" x14ac:dyDescent="0.25">
      <c r="A24" s="18">
        <v>93650</v>
      </c>
      <c r="B24" s="18">
        <v>151650</v>
      </c>
      <c r="C24" s="57">
        <v>0.30499999999999999</v>
      </c>
      <c r="E24" s="18">
        <v>54625</v>
      </c>
      <c r="F24" s="18">
        <v>83250</v>
      </c>
      <c r="G24" s="57">
        <v>0.30499999999999999</v>
      </c>
    </row>
    <row r="25" spans="1:7" x14ac:dyDescent="0.25">
      <c r="A25" s="18">
        <v>151650</v>
      </c>
      <c r="B25" s="18">
        <v>297350</v>
      </c>
      <c r="C25" s="57">
        <v>0.35499999999999998</v>
      </c>
      <c r="E25" s="18">
        <v>83250</v>
      </c>
      <c r="F25" s="18">
        <v>148675</v>
      </c>
      <c r="G25" s="57">
        <v>0.35499999999999998</v>
      </c>
    </row>
    <row r="26" spans="1:7" x14ac:dyDescent="0.25">
      <c r="A26" s="20">
        <v>297350</v>
      </c>
      <c r="B26" s="21" t="s">
        <v>13</v>
      </c>
      <c r="C26" s="49">
        <v>0.39100000000000001</v>
      </c>
      <c r="E26" s="20">
        <v>148675</v>
      </c>
      <c r="F26" s="21" t="s">
        <v>13</v>
      </c>
      <c r="G26" s="49">
        <v>0.39100000000000001</v>
      </c>
    </row>
    <row r="27" spans="1:7" x14ac:dyDescent="0.25">
      <c r="A27" s="18"/>
      <c r="B27" s="23"/>
      <c r="C27" s="19"/>
      <c r="E27" s="18"/>
      <c r="F27" s="23"/>
      <c r="G27" s="19"/>
    </row>
    <row r="28" spans="1:7" ht="14.25" thickBot="1" x14ac:dyDescent="0.3">
      <c r="A28" s="50" t="s">
        <v>87</v>
      </c>
      <c r="B28" s="27"/>
      <c r="C28" s="27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292" t="s">
        <v>73</v>
      </c>
      <c r="F29" s="292"/>
      <c r="G29" s="60">
        <v>66475</v>
      </c>
    </row>
    <row r="30" spans="1:7" x14ac:dyDescent="0.25">
      <c r="A30" s="32" t="s">
        <v>47</v>
      </c>
      <c r="B30" s="32">
        <v>4550</v>
      </c>
      <c r="C30" s="32">
        <v>1100</v>
      </c>
      <c r="E30" s="61" t="s">
        <v>89</v>
      </c>
      <c r="F30" s="37"/>
      <c r="G30" s="37">
        <v>132950</v>
      </c>
    </row>
    <row r="31" spans="1:7" ht="27.75" thickBot="1" x14ac:dyDescent="0.3">
      <c r="A31" s="32" t="s">
        <v>57</v>
      </c>
      <c r="B31" s="32">
        <v>7600</v>
      </c>
      <c r="C31" s="32">
        <v>900</v>
      </c>
      <c r="E31" s="28" t="s">
        <v>123</v>
      </c>
      <c r="F31" s="11"/>
      <c r="G31" s="11"/>
    </row>
    <row r="32" spans="1:7" ht="27.75" thickTop="1" x14ac:dyDescent="0.25">
      <c r="A32" s="32" t="s">
        <v>48</v>
      </c>
      <c r="B32" s="32">
        <v>6650</v>
      </c>
      <c r="C32" s="32">
        <v>1100</v>
      </c>
      <c r="E32" s="293" t="s">
        <v>99</v>
      </c>
      <c r="F32" s="293"/>
      <c r="G32" s="293"/>
    </row>
    <row r="33" spans="1:7" ht="27" x14ac:dyDescent="0.25">
      <c r="A33" s="37" t="s">
        <v>73</v>
      </c>
      <c r="B33" s="37">
        <v>3800</v>
      </c>
      <c r="C33" s="37">
        <v>900</v>
      </c>
      <c r="E33" s="80"/>
      <c r="F33" s="80"/>
      <c r="G33" s="80"/>
    </row>
    <row r="34" spans="1:7" x14ac:dyDescent="0.25">
      <c r="A34" s="6"/>
      <c r="B34" s="7"/>
      <c r="C34" s="8"/>
      <c r="D34" s="8"/>
      <c r="E34" s="8"/>
      <c r="F34" s="8"/>
      <c r="G34" s="8"/>
    </row>
    <row r="35" spans="1:7" x14ac:dyDescent="0.25">
      <c r="A35" s="51" t="s">
        <v>86</v>
      </c>
      <c r="C35" s="39">
        <v>2900</v>
      </c>
      <c r="D35" s="7"/>
      <c r="E35" s="51" t="s">
        <v>85</v>
      </c>
      <c r="F35" s="7"/>
    </row>
    <row r="36" spans="1:7" x14ac:dyDescent="0.25">
      <c r="A36" s="64"/>
      <c r="B36" s="7"/>
      <c r="C36" s="7"/>
      <c r="D36" s="7"/>
      <c r="G36" s="39">
        <v>10000</v>
      </c>
    </row>
    <row r="37" spans="1:7" ht="14.25" thickBot="1" x14ac:dyDescent="0.3">
      <c r="A37" s="51" t="s">
        <v>91</v>
      </c>
    </row>
    <row r="38" spans="1:7" ht="14.25" thickTop="1" x14ac:dyDescent="0.25">
      <c r="A38" s="62"/>
      <c r="B38" s="294" t="s">
        <v>94</v>
      </c>
      <c r="C38" s="294"/>
    </row>
    <row r="39" spans="1:7" ht="27" x14ac:dyDescent="0.25">
      <c r="A39" s="16"/>
      <c r="B39" s="16" t="s">
        <v>92</v>
      </c>
      <c r="C39" s="16" t="s">
        <v>93</v>
      </c>
    </row>
    <row r="40" spans="1:7" x14ac:dyDescent="0.25">
      <c r="A40" s="32" t="s">
        <v>47</v>
      </c>
      <c r="B40" s="32">
        <v>132950</v>
      </c>
      <c r="C40" s="32">
        <v>255450</v>
      </c>
    </row>
    <row r="41" spans="1:7" ht="27" x14ac:dyDescent="0.25">
      <c r="A41" s="32" t="s">
        <v>57</v>
      </c>
      <c r="B41" s="32">
        <v>199450</v>
      </c>
      <c r="C41" s="32">
        <v>321950</v>
      </c>
    </row>
    <row r="42" spans="1:7" ht="27" x14ac:dyDescent="0.25">
      <c r="A42" s="32" t="s">
        <v>48</v>
      </c>
      <c r="B42" s="32">
        <v>166200</v>
      </c>
      <c r="C42" s="32">
        <v>288700</v>
      </c>
    </row>
    <row r="43" spans="1:7" ht="27" x14ac:dyDescent="0.25">
      <c r="A43" s="37" t="s">
        <v>73</v>
      </c>
      <c r="B43" s="37">
        <v>99725</v>
      </c>
      <c r="C43" s="37">
        <v>160975</v>
      </c>
    </row>
    <row r="44" spans="1:7" x14ac:dyDescent="0.25">
      <c r="A44" s="6"/>
      <c r="B44" s="7"/>
      <c r="C44" s="8"/>
      <c r="D44" s="8"/>
      <c r="E44" s="8"/>
      <c r="F44" s="8"/>
      <c r="G44" s="8"/>
    </row>
    <row r="45" spans="1:7" ht="14.25" thickBot="1" x14ac:dyDescent="0.3">
      <c r="A45" s="40" t="s">
        <v>49</v>
      </c>
      <c r="B45" s="40"/>
      <c r="C45" s="40"/>
      <c r="D45" s="40"/>
      <c r="E45" s="40"/>
      <c r="F45" s="40"/>
      <c r="G45" s="52"/>
    </row>
    <row r="46" spans="1:7" ht="14.25" thickTop="1" x14ac:dyDescent="0.25">
      <c r="C46" s="53" t="s">
        <v>50</v>
      </c>
      <c r="D46" s="53"/>
      <c r="E46" s="53"/>
      <c r="F46" s="53"/>
      <c r="G46" s="53"/>
    </row>
    <row r="47" spans="1:7" x14ac:dyDescent="0.25">
      <c r="C47" s="55">
        <v>0</v>
      </c>
      <c r="D47" s="55">
        <v>1</v>
      </c>
      <c r="E47" s="55">
        <v>2</v>
      </c>
      <c r="F47" s="55">
        <v>3</v>
      </c>
      <c r="G47" s="55">
        <v>4</v>
      </c>
    </row>
    <row r="48" spans="1:7" x14ac:dyDescent="0.25">
      <c r="A48" s="3" t="s">
        <v>47</v>
      </c>
      <c r="C48" s="44">
        <f>C35+B30</f>
        <v>7450</v>
      </c>
      <c r="D48" s="44">
        <f>C35+B30+C30</f>
        <v>8550</v>
      </c>
      <c r="E48" s="44">
        <f>C35+B30+C30*2</f>
        <v>9650</v>
      </c>
      <c r="F48" s="44"/>
      <c r="G48" s="44"/>
    </row>
    <row r="49" spans="1:7" x14ac:dyDescent="0.25">
      <c r="A49" s="3" t="s">
        <v>48</v>
      </c>
      <c r="C49" s="44">
        <f>C35+B32</f>
        <v>9550</v>
      </c>
      <c r="D49" s="44">
        <f>C35+B32+C30</f>
        <v>10650</v>
      </c>
      <c r="E49" s="44">
        <f>C35+B32+C30*2</f>
        <v>11750</v>
      </c>
      <c r="F49" s="44"/>
      <c r="G49" s="44"/>
    </row>
    <row r="50" spans="1:7" x14ac:dyDescent="0.25">
      <c r="A50" s="56" t="s">
        <v>57</v>
      </c>
      <c r="B50" s="56"/>
      <c r="C50" s="45">
        <f>2*C35+B31</f>
        <v>13400</v>
      </c>
      <c r="D50" s="45">
        <f>2*C35+B31+C31</f>
        <v>14300</v>
      </c>
      <c r="E50" s="45">
        <f>2*C35+B31+C31*2</f>
        <v>15200</v>
      </c>
      <c r="F50" s="45">
        <f>2*C35+B31+C31*3</f>
        <v>16100</v>
      </c>
      <c r="G50" s="45">
        <f>2*C35+B31+C31*4</f>
        <v>17000</v>
      </c>
    </row>
    <row r="51" spans="1:7" x14ac:dyDescent="0.25">
      <c r="A51" s="65"/>
      <c r="B51" s="47"/>
      <c r="C51" s="47"/>
      <c r="D51" s="47"/>
      <c r="E51" s="47"/>
      <c r="F51" s="47"/>
    </row>
    <row r="52" spans="1:7" x14ac:dyDescent="0.25">
      <c r="A52" s="3" t="s">
        <v>98</v>
      </c>
    </row>
    <row r="53" spans="1:7" x14ac:dyDescent="0.25">
      <c r="A53" s="3" t="s">
        <v>100</v>
      </c>
    </row>
    <row r="54" spans="1:7" x14ac:dyDescent="0.25">
      <c r="A54" s="3" t="s">
        <v>102</v>
      </c>
    </row>
  </sheetData>
  <mergeCells count="15">
    <mergeCell ref="B38:C38"/>
    <mergeCell ref="E29:F29"/>
    <mergeCell ref="E32:G32"/>
    <mergeCell ref="A16:C17"/>
    <mergeCell ref="A4:C5"/>
    <mergeCell ref="E4:G5"/>
    <mergeCell ref="A6:B6"/>
    <mergeCell ref="E6:F6"/>
    <mergeCell ref="C7:C8"/>
    <mergeCell ref="G7:G8"/>
    <mergeCell ref="E16:G17"/>
    <mergeCell ref="A18:B18"/>
    <mergeCell ref="E18:F18"/>
    <mergeCell ref="C19:C20"/>
    <mergeCell ref="G19:G20"/>
  </mergeCells>
  <phoneticPr fontId="0" type="noConversion"/>
  <printOptions horizontalCentered="1"/>
  <pageMargins left="0.75" right="0.75" top="1" bottom="1" header="0.5" footer="0.5"/>
  <pageSetup scale="8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/>
  </sheetPr>
  <dimension ref="A1:I52"/>
  <sheetViews>
    <sheetView showGridLines="0" topLeftCell="A9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6" width="11.28515625" style="3" customWidth="1"/>
    <col min="7" max="7" width="11.140625" style="3" customWidth="1"/>
    <col min="8" max="16384" width="11.42578125" style="3"/>
  </cols>
  <sheetData>
    <row r="1" spans="1:9" x14ac:dyDescent="0.25">
      <c r="A1" s="6" t="s">
        <v>67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26250</v>
      </c>
      <c r="C10" s="57">
        <v>0.15</v>
      </c>
      <c r="E10" s="18">
        <v>0</v>
      </c>
      <c r="F10" s="18">
        <v>43850</v>
      </c>
      <c r="G10" s="57">
        <v>0.15</v>
      </c>
    </row>
    <row r="11" spans="1:9" x14ac:dyDescent="0.25">
      <c r="A11" s="18">
        <v>26250</v>
      </c>
      <c r="B11" s="18">
        <v>63550</v>
      </c>
      <c r="C11" s="57">
        <v>0.28000000000000003</v>
      </c>
      <c r="E11" s="18">
        <v>43850</v>
      </c>
      <c r="F11" s="18">
        <v>105950</v>
      </c>
      <c r="G11" s="57">
        <v>0.28000000000000003</v>
      </c>
    </row>
    <row r="12" spans="1:9" x14ac:dyDescent="0.25">
      <c r="A12" s="18">
        <v>63550</v>
      </c>
      <c r="B12" s="18">
        <v>132600</v>
      </c>
      <c r="C12" s="57">
        <v>0.31</v>
      </c>
      <c r="E12" s="18">
        <v>105950</v>
      </c>
      <c r="F12" s="18">
        <v>161450</v>
      </c>
      <c r="G12" s="57">
        <v>0.31</v>
      </c>
    </row>
    <row r="13" spans="1:9" x14ac:dyDescent="0.25">
      <c r="A13" s="18">
        <v>132600</v>
      </c>
      <c r="B13" s="18">
        <v>288350</v>
      </c>
      <c r="C13" s="57">
        <v>0.36</v>
      </c>
      <c r="E13" s="18">
        <v>161450</v>
      </c>
      <c r="F13" s="18">
        <v>288350</v>
      </c>
      <c r="G13" s="57">
        <v>0.36</v>
      </c>
    </row>
    <row r="14" spans="1:9" x14ac:dyDescent="0.25">
      <c r="A14" s="20">
        <v>288350</v>
      </c>
      <c r="B14" s="20" t="s">
        <v>13</v>
      </c>
      <c r="C14" s="49">
        <v>0.39600000000000002</v>
      </c>
      <c r="E14" s="20">
        <v>288350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266" t="s">
        <v>37</v>
      </c>
      <c r="B16" s="280"/>
      <c r="C16" s="280"/>
      <c r="D16" s="10"/>
      <c r="E16" s="295" t="s">
        <v>43</v>
      </c>
      <c r="F16" s="296"/>
      <c r="G16" s="296"/>
    </row>
    <row r="17" spans="1:7" ht="14.25" thickBot="1" x14ac:dyDescent="0.3">
      <c r="A17" s="281"/>
      <c r="B17" s="281"/>
      <c r="C17" s="281"/>
      <c r="D17" s="26"/>
      <c r="E17" s="297"/>
      <c r="F17" s="297"/>
      <c r="G17" s="297"/>
    </row>
    <row r="18" spans="1:7" ht="14.25" thickTop="1" x14ac:dyDescent="0.25">
      <c r="A18" s="279" t="s">
        <v>2</v>
      </c>
      <c r="B18" s="279"/>
      <c r="C18" s="13"/>
      <c r="E18" s="279" t="s">
        <v>2</v>
      </c>
      <c r="F18" s="279"/>
      <c r="G18" s="13"/>
    </row>
    <row r="19" spans="1:7" x14ac:dyDescent="0.25">
      <c r="A19" s="15"/>
      <c r="B19" s="15" t="s">
        <v>34</v>
      </c>
      <c r="C19" s="283" t="s">
        <v>51</v>
      </c>
      <c r="E19" s="15"/>
      <c r="F19" s="15" t="s">
        <v>34</v>
      </c>
      <c r="G19" s="283" t="s">
        <v>51</v>
      </c>
    </row>
    <row r="20" spans="1:7" x14ac:dyDescent="0.25">
      <c r="A20" s="16" t="s">
        <v>35</v>
      </c>
      <c r="B20" s="16" t="s">
        <v>36</v>
      </c>
      <c r="C20" s="284"/>
      <c r="E20" s="16" t="s">
        <v>35</v>
      </c>
      <c r="F20" s="16" t="s">
        <v>36</v>
      </c>
      <c r="G20" s="284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35150</v>
      </c>
      <c r="C22" s="57">
        <v>0.15</v>
      </c>
      <c r="E22" s="18">
        <v>0</v>
      </c>
      <c r="F22" s="18">
        <v>21925</v>
      </c>
      <c r="G22" s="57">
        <v>0.15</v>
      </c>
    </row>
    <row r="23" spans="1:7" x14ac:dyDescent="0.25">
      <c r="A23" s="18">
        <v>35150</v>
      </c>
      <c r="B23" s="18">
        <v>90800</v>
      </c>
      <c r="C23" s="57">
        <v>0.28000000000000003</v>
      </c>
      <c r="E23" s="18">
        <v>21925</v>
      </c>
      <c r="F23" s="18">
        <v>52975</v>
      </c>
      <c r="G23" s="57">
        <v>0.28000000000000003</v>
      </c>
    </row>
    <row r="24" spans="1:7" x14ac:dyDescent="0.25">
      <c r="A24" s="18">
        <v>90800</v>
      </c>
      <c r="B24" s="18">
        <v>147050</v>
      </c>
      <c r="C24" s="57">
        <v>0.31</v>
      </c>
      <c r="E24" s="18">
        <v>52975</v>
      </c>
      <c r="F24" s="18">
        <v>80725</v>
      </c>
      <c r="G24" s="57">
        <v>0.31</v>
      </c>
    </row>
    <row r="25" spans="1:7" x14ac:dyDescent="0.25">
      <c r="A25" s="18">
        <v>147050</v>
      </c>
      <c r="B25" s="18">
        <v>288350</v>
      </c>
      <c r="C25" s="57">
        <v>0.36</v>
      </c>
      <c r="E25" s="18">
        <v>80725</v>
      </c>
      <c r="F25" s="18">
        <v>144175</v>
      </c>
      <c r="G25" s="57">
        <v>0.36</v>
      </c>
    </row>
    <row r="26" spans="1:7" x14ac:dyDescent="0.25">
      <c r="A26" s="20">
        <v>288350</v>
      </c>
      <c r="B26" s="21" t="s">
        <v>13</v>
      </c>
      <c r="C26" s="49">
        <v>0.39600000000000002</v>
      </c>
      <c r="E26" s="20">
        <v>144175</v>
      </c>
      <c r="F26" s="21" t="s">
        <v>13</v>
      </c>
      <c r="G26" s="49">
        <v>0.39600000000000002</v>
      </c>
    </row>
    <row r="27" spans="1:7" x14ac:dyDescent="0.25">
      <c r="A27" s="18"/>
      <c r="B27" s="23"/>
      <c r="C27" s="19"/>
      <c r="E27" s="18"/>
      <c r="F27" s="23"/>
      <c r="G27" s="19"/>
    </row>
    <row r="28" spans="1:7" ht="14.25" thickBot="1" x14ac:dyDescent="0.3">
      <c r="A28" s="40" t="s">
        <v>87</v>
      </c>
      <c r="B28" s="25"/>
      <c r="C28" s="25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292" t="s">
        <v>73</v>
      </c>
      <c r="F29" s="292"/>
      <c r="G29" s="60">
        <v>64475</v>
      </c>
    </row>
    <row r="30" spans="1:7" x14ac:dyDescent="0.25">
      <c r="A30" s="32" t="s">
        <v>47</v>
      </c>
      <c r="B30" s="32">
        <v>4400</v>
      </c>
      <c r="C30" s="32">
        <v>1100</v>
      </c>
      <c r="E30" s="61" t="s">
        <v>89</v>
      </c>
      <c r="F30" s="37"/>
      <c r="G30" s="37">
        <v>128950</v>
      </c>
    </row>
    <row r="31" spans="1:7" ht="27.75" thickBot="1" x14ac:dyDescent="0.3">
      <c r="A31" s="32" t="s">
        <v>57</v>
      </c>
      <c r="B31" s="32">
        <v>7350</v>
      </c>
      <c r="C31" s="32">
        <v>850</v>
      </c>
      <c r="E31" s="28" t="s">
        <v>123</v>
      </c>
      <c r="F31" s="11"/>
      <c r="G31" s="11"/>
    </row>
    <row r="32" spans="1:7" ht="27.75" thickTop="1" x14ac:dyDescent="0.25">
      <c r="A32" s="32" t="s">
        <v>48</v>
      </c>
      <c r="B32" s="32">
        <v>6450</v>
      </c>
      <c r="C32" s="32">
        <v>1100</v>
      </c>
      <c r="E32" s="293" t="s">
        <v>105</v>
      </c>
      <c r="F32" s="293"/>
      <c r="G32" s="293"/>
    </row>
    <row r="33" spans="1:7" ht="27" x14ac:dyDescent="0.25">
      <c r="A33" s="37" t="s">
        <v>73</v>
      </c>
      <c r="B33" s="37">
        <v>3675</v>
      </c>
      <c r="C33" s="37">
        <v>850</v>
      </c>
    </row>
    <row r="34" spans="1:7" x14ac:dyDescent="0.25">
      <c r="A34" s="6"/>
      <c r="B34" s="7"/>
      <c r="C34" s="8"/>
      <c r="D34" s="8"/>
    </row>
    <row r="35" spans="1:7" ht="14.25" thickBot="1" x14ac:dyDescent="0.3">
      <c r="A35" s="51" t="s">
        <v>91</v>
      </c>
      <c r="E35" s="51" t="s">
        <v>86</v>
      </c>
      <c r="G35" s="39">
        <v>2800</v>
      </c>
    </row>
    <row r="36" spans="1:7" ht="14.25" thickTop="1" x14ac:dyDescent="0.25">
      <c r="A36" s="62"/>
      <c r="B36" s="294" t="s">
        <v>94</v>
      </c>
      <c r="C36" s="294"/>
    </row>
    <row r="37" spans="1:7" ht="27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128950</v>
      </c>
      <c r="C38" s="32">
        <f>B38+122500</f>
        <v>251450</v>
      </c>
      <c r="D38" s="39"/>
    </row>
    <row r="39" spans="1:7" ht="27" x14ac:dyDescent="0.25">
      <c r="A39" s="32" t="s">
        <v>57</v>
      </c>
      <c r="B39" s="32">
        <v>193400</v>
      </c>
      <c r="C39" s="32">
        <f>B39+122500</f>
        <v>315900</v>
      </c>
      <c r="D39" s="39"/>
    </row>
    <row r="40" spans="1:7" ht="27" x14ac:dyDescent="0.25">
      <c r="A40" s="32" t="s">
        <v>48</v>
      </c>
      <c r="B40" s="32">
        <v>161150</v>
      </c>
      <c r="C40" s="32">
        <f>B40+122500</f>
        <v>283650</v>
      </c>
      <c r="D40" s="39"/>
    </row>
    <row r="41" spans="1:7" ht="27" x14ac:dyDescent="0.25">
      <c r="A41" s="37" t="s">
        <v>73</v>
      </c>
      <c r="B41" s="37">
        <v>96700</v>
      </c>
      <c r="C41" s="37">
        <f>B41+61250</f>
        <v>157950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4.25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4.25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7200</v>
      </c>
      <c r="D46" s="44">
        <f>G35+B30+C30</f>
        <v>8300</v>
      </c>
      <c r="E46" s="44">
        <f>G35+B30+C30*2</f>
        <v>9400</v>
      </c>
      <c r="F46" s="44"/>
      <c r="G46" s="44"/>
    </row>
    <row r="47" spans="1:7" x14ac:dyDescent="0.25">
      <c r="A47" s="3" t="s">
        <v>48</v>
      </c>
      <c r="C47" s="44">
        <f>G35+B32</f>
        <v>9250</v>
      </c>
      <c r="D47" s="44">
        <f>G35+B32+C30</f>
        <v>10350</v>
      </c>
      <c r="E47" s="44">
        <f>G35+B32+C30*2</f>
        <v>11450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12950</v>
      </c>
      <c r="D48" s="45">
        <f>2*G35+B31+C31</f>
        <v>13800</v>
      </c>
      <c r="E48" s="45">
        <f>2*G35+B31+C31*2</f>
        <v>14650</v>
      </c>
      <c r="F48" s="45">
        <f>2*G35+B31+C31*3</f>
        <v>15500</v>
      </c>
      <c r="G48" s="45">
        <f>2*G35+B31+C31*4</f>
        <v>16350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100</v>
      </c>
    </row>
    <row r="52" spans="1:6" x14ac:dyDescent="0.25">
      <c r="A52" s="3" t="s">
        <v>102</v>
      </c>
    </row>
  </sheetData>
  <mergeCells count="15">
    <mergeCell ref="A4:C5"/>
    <mergeCell ref="E4:G5"/>
    <mergeCell ref="A6:B6"/>
    <mergeCell ref="E6:F6"/>
    <mergeCell ref="E16:G17"/>
    <mergeCell ref="E32:G32"/>
    <mergeCell ref="B36:C36"/>
    <mergeCell ref="G19:G20"/>
    <mergeCell ref="C7:C8"/>
    <mergeCell ref="G7:G8"/>
    <mergeCell ref="A16:C17"/>
    <mergeCell ref="E29:F29"/>
    <mergeCell ref="A18:B18"/>
    <mergeCell ref="E18:F18"/>
    <mergeCell ref="C19:C20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/>
  </sheetPr>
  <dimension ref="A1:I51"/>
  <sheetViews>
    <sheetView showGridLines="0" zoomScaleNormal="100" workbookViewId="0"/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6" width="11.28515625" style="3" customWidth="1"/>
    <col min="7" max="7" width="11.140625" style="3" customWidth="1"/>
    <col min="8" max="16384" width="11.42578125" style="3"/>
  </cols>
  <sheetData>
    <row r="1" spans="1:9" x14ac:dyDescent="0.25">
      <c r="A1" s="6" t="s">
        <v>68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25750</v>
      </c>
      <c r="C10" s="57">
        <v>0.15</v>
      </c>
      <c r="E10" s="18">
        <v>0</v>
      </c>
      <c r="F10" s="18">
        <v>43050</v>
      </c>
      <c r="G10" s="57">
        <v>0.15</v>
      </c>
    </row>
    <row r="11" spans="1:9" x14ac:dyDescent="0.25">
      <c r="A11" s="18">
        <v>25750</v>
      </c>
      <c r="B11" s="18">
        <v>62450</v>
      </c>
      <c r="C11" s="57">
        <v>0.28000000000000003</v>
      </c>
      <c r="E11" s="18">
        <v>43050</v>
      </c>
      <c r="F11" s="18">
        <v>104050</v>
      </c>
      <c r="G11" s="57">
        <v>0.28000000000000003</v>
      </c>
    </row>
    <row r="12" spans="1:9" x14ac:dyDescent="0.25">
      <c r="A12" s="18">
        <v>62450</v>
      </c>
      <c r="B12" s="18">
        <v>130250</v>
      </c>
      <c r="C12" s="57">
        <v>0.31</v>
      </c>
      <c r="E12" s="18">
        <v>104050</v>
      </c>
      <c r="F12" s="18">
        <v>158550</v>
      </c>
      <c r="G12" s="57">
        <v>0.31</v>
      </c>
    </row>
    <row r="13" spans="1:9" x14ac:dyDescent="0.25">
      <c r="A13" s="18">
        <v>130250</v>
      </c>
      <c r="B13" s="18">
        <v>283150</v>
      </c>
      <c r="C13" s="57">
        <v>0.36</v>
      </c>
      <c r="E13" s="18">
        <v>158550</v>
      </c>
      <c r="F13" s="18">
        <v>283150</v>
      </c>
      <c r="G13" s="57">
        <v>0.36</v>
      </c>
    </row>
    <row r="14" spans="1:9" x14ac:dyDescent="0.25">
      <c r="A14" s="20">
        <v>283150</v>
      </c>
      <c r="B14" s="20" t="s">
        <v>13</v>
      </c>
      <c r="C14" s="49">
        <v>0.39600000000000002</v>
      </c>
      <c r="E14" s="20">
        <v>283150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266" t="s">
        <v>37</v>
      </c>
      <c r="B16" s="280"/>
      <c r="C16" s="280"/>
      <c r="D16" s="10"/>
      <c r="E16" s="295" t="s">
        <v>43</v>
      </c>
      <c r="F16" s="296"/>
      <c r="G16" s="296"/>
    </row>
    <row r="17" spans="1:7" ht="14.25" thickBot="1" x14ac:dyDescent="0.3">
      <c r="A17" s="281"/>
      <c r="B17" s="281"/>
      <c r="C17" s="281"/>
      <c r="D17" s="26"/>
      <c r="E17" s="297"/>
      <c r="F17" s="297"/>
      <c r="G17" s="297"/>
    </row>
    <row r="18" spans="1:7" ht="14.25" thickTop="1" x14ac:dyDescent="0.25">
      <c r="A18" s="279" t="s">
        <v>2</v>
      </c>
      <c r="B18" s="279"/>
      <c r="C18" s="13"/>
      <c r="E18" s="279" t="s">
        <v>2</v>
      </c>
      <c r="F18" s="279"/>
      <c r="G18" s="13"/>
    </row>
    <row r="19" spans="1:7" x14ac:dyDescent="0.25">
      <c r="A19" s="15"/>
      <c r="B19" s="15" t="s">
        <v>34</v>
      </c>
      <c r="C19" s="283" t="s">
        <v>51</v>
      </c>
      <c r="E19" s="15"/>
      <c r="F19" s="15" t="s">
        <v>34</v>
      </c>
      <c r="G19" s="283" t="s">
        <v>51</v>
      </c>
    </row>
    <row r="20" spans="1:7" x14ac:dyDescent="0.25">
      <c r="A20" s="16" t="s">
        <v>35</v>
      </c>
      <c r="B20" s="16" t="s">
        <v>36</v>
      </c>
      <c r="C20" s="284"/>
      <c r="E20" s="16" t="s">
        <v>35</v>
      </c>
      <c r="F20" s="16" t="s">
        <v>36</v>
      </c>
      <c r="G20" s="284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34550</v>
      </c>
      <c r="C22" s="57">
        <v>0.15</v>
      </c>
      <c r="E22" s="18">
        <v>0</v>
      </c>
      <c r="F22" s="18">
        <v>21525</v>
      </c>
      <c r="G22" s="57">
        <v>0.15</v>
      </c>
    </row>
    <row r="23" spans="1:7" x14ac:dyDescent="0.25">
      <c r="A23" s="18">
        <v>34550</v>
      </c>
      <c r="B23" s="18">
        <v>89150</v>
      </c>
      <c r="C23" s="57">
        <v>0.28000000000000003</v>
      </c>
      <c r="E23" s="18">
        <v>21525</v>
      </c>
      <c r="F23" s="18">
        <v>52025</v>
      </c>
      <c r="G23" s="57">
        <v>0.28000000000000003</v>
      </c>
    </row>
    <row r="24" spans="1:7" x14ac:dyDescent="0.25">
      <c r="A24" s="18">
        <v>89150</v>
      </c>
      <c r="B24" s="18">
        <v>144400</v>
      </c>
      <c r="C24" s="57">
        <v>0.31</v>
      </c>
      <c r="E24" s="18">
        <v>52025</v>
      </c>
      <c r="F24" s="18">
        <v>79275</v>
      </c>
      <c r="G24" s="57">
        <v>0.31</v>
      </c>
    </row>
    <row r="25" spans="1:7" x14ac:dyDescent="0.25">
      <c r="A25" s="18">
        <v>144400</v>
      </c>
      <c r="B25" s="18">
        <v>283150</v>
      </c>
      <c r="C25" s="57">
        <v>0.36</v>
      </c>
      <c r="E25" s="18">
        <v>79275</v>
      </c>
      <c r="F25" s="18">
        <v>141575</v>
      </c>
      <c r="G25" s="57">
        <v>0.36</v>
      </c>
    </row>
    <row r="26" spans="1:7" x14ac:dyDescent="0.25">
      <c r="A26" s="20">
        <v>283150</v>
      </c>
      <c r="B26" s="21" t="s">
        <v>13</v>
      </c>
      <c r="C26" s="49">
        <v>0.39600000000000002</v>
      </c>
      <c r="E26" s="20">
        <v>141575</v>
      </c>
      <c r="F26" s="21" t="s">
        <v>13</v>
      </c>
      <c r="G26" s="49">
        <v>0.39600000000000002</v>
      </c>
    </row>
    <row r="27" spans="1:7" x14ac:dyDescent="0.25">
      <c r="A27" s="18"/>
      <c r="B27" s="23"/>
      <c r="C27" s="19"/>
      <c r="E27" s="18"/>
      <c r="F27" s="23"/>
      <c r="G27" s="19"/>
    </row>
    <row r="28" spans="1:7" ht="13.5" customHeight="1" thickBot="1" x14ac:dyDescent="0.3">
      <c r="A28" s="50" t="s">
        <v>87</v>
      </c>
      <c r="B28" s="25"/>
      <c r="C28" s="25"/>
      <c r="D28" s="27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292" t="s">
        <v>73</v>
      </c>
      <c r="F29" s="292"/>
      <c r="G29" s="60">
        <v>63300</v>
      </c>
    </row>
    <row r="30" spans="1:7" x14ac:dyDescent="0.25">
      <c r="A30" s="32" t="s">
        <v>47</v>
      </c>
      <c r="B30" s="32">
        <v>4300</v>
      </c>
      <c r="C30" s="32">
        <v>1050</v>
      </c>
      <c r="E30" s="61" t="s">
        <v>89</v>
      </c>
      <c r="F30" s="37"/>
      <c r="G30" s="37">
        <v>126600</v>
      </c>
    </row>
    <row r="31" spans="1:7" ht="27.75" thickBot="1" x14ac:dyDescent="0.3">
      <c r="A31" s="32" t="s">
        <v>57</v>
      </c>
      <c r="B31" s="32">
        <v>7200</v>
      </c>
      <c r="C31" s="32">
        <v>850</v>
      </c>
      <c r="E31" s="28" t="s">
        <v>123</v>
      </c>
      <c r="F31" s="11"/>
      <c r="G31" s="11"/>
    </row>
    <row r="32" spans="1:7" ht="24.75" customHeight="1" thickTop="1" x14ac:dyDescent="0.25">
      <c r="A32" s="32" t="s">
        <v>48</v>
      </c>
      <c r="B32" s="32">
        <v>6350</v>
      </c>
      <c r="C32" s="32">
        <v>1050</v>
      </c>
      <c r="E32" s="293" t="s">
        <v>105</v>
      </c>
      <c r="F32" s="293"/>
      <c r="G32" s="293"/>
    </row>
    <row r="33" spans="1:7" ht="27" x14ac:dyDescent="0.25">
      <c r="A33" s="37" t="s">
        <v>73</v>
      </c>
      <c r="B33" s="37">
        <v>3600</v>
      </c>
      <c r="C33" s="37">
        <v>850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4.25" thickBot="1" x14ac:dyDescent="0.3">
      <c r="A35" s="51" t="s">
        <v>91</v>
      </c>
      <c r="E35" s="51" t="s">
        <v>86</v>
      </c>
      <c r="G35" s="39">
        <v>2750</v>
      </c>
    </row>
    <row r="36" spans="1:7" ht="14.25" thickTop="1" x14ac:dyDescent="0.25">
      <c r="A36" s="62"/>
      <c r="B36" s="294" t="s">
        <v>94</v>
      </c>
      <c r="C36" s="294"/>
    </row>
    <row r="37" spans="1:7" ht="27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126600</v>
      </c>
      <c r="C38" s="32">
        <f>B38+122500</f>
        <v>249100</v>
      </c>
      <c r="D38" s="39"/>
    </row>
    <row r="39" spans="1:7" ht="27" x14ac:dyDescent="0.25">
      <c r="A39" s="32" t="s">
        <v>57</v>
      </c>
      <c r="B39" s="32">
        <v>189950</v>
      </c>
      <c r="C39" s="32">
        <f>B39+122500</f>
        <v>312450</v>
      </c>
      <c r="D39" s="39"/>
    </row>
    <row r="40" spans="1:7" ht="27" x14ac:dyDescent="0.25">
      <c r="A40" s="32" t="s">
        <v>48</v>
      </c>
      <c r="B40" s="32">
        <v>158300</v>
      </c>
      <c r="C40" s="32">
        <f>B40+122500</f>
        <v>280800</v>
      </c>
      <c r="D40" s="39"/>
    </row>
    <row r="41" spans="1:7" ht="27" x14ac:dyDescent="0.25">
      <c r="A41" s="37" t="s">
        <v>73</v>
      </c>
      <c r="B41" s="37">
        <v>94975</v>
      </c>
      <c r="C41" s="37">
        <f>B41+61250</f>
        <v>156225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4.25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4.25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7050</v>
      </c>
      <c r="D46" s="44">
        <f>G35+B30+C30</f>
        <v>8100</v>
      </c>
      <c r="E46" s="44">
        <f>G35+B30+C30*2</f>
        <v>9150</v>
      </c>
      <c r="F46" s="44"/>
      <c r="G46" s="44"/>
    </row>
    <row r="47" spans="1:7" x14ac:dyDescent="0.25">
      <c r="A47" s="3" t="s">
        <v>48</v>
      </c>
      <c r="C47" s="44">
        <f>G35+B32</f>
        <v>9100</v>
      </c>
      <c r="D47" s="44">
        <f>G35+B32+C30</f>
        <v>10150</v>
      </c>
      <c r="E47" s="44">
        <f>G35+B32+C30*2</f>
        <v>11200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12700</v>
      </c>
      <c r="D48" s="45">
        <f>2*G35+B31+C31</f>
        <v>13550</v>
      </c>
      <c r="E48" s="45">
        <f>2*G35+B31+C31*2</f>
        <v>14400</v>
      </c>
      <c r="F48" s="45">
        <f>2*G35+B31+C31*3</f>
        <v>15250</v>
      </c>
      <c r="G48" s="45">
        <f>2*G35+B31+C31*4</f>
        <v>16100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A4:C5"/>
    <mergeCell ref="E4:G5"/>
    <mergeCell ref="A6:B6"/>
    <mergeCell ref="E6:F6"/>
    <mergeCell ref="E16:G17"/>
    <mergeCell ref="E32:G32"/>
    <mergeCell ref="B36:C36"/>
    <mergeCell ref="G19:G20"/>
    <mergeCell ref="C7:C8"/>
    <mergeCell ref="G7:G8"/>
    <mergeCell ref="A16:C17"/>
    <mergeCell ref="E29:F29"/>
    <mergeCell ref="A18:B18"/>
    <mergeCell ref="E18:F18"/>
    <mergeCell ref="C19:C20"/>
  </mergeCells>
  <phoneticPr fontId="0" type="noConversion"/>
  <printOptions horizontalCentered="1"/>
  <pageMargins left="0.75" right="0.75" top="1" bottom="1" header="0.5" footer="0.5"/>
  <pageSetup scale="9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autoPageBreaks="0"/>
  </sheetPr>
  <dimension ref="A1:J51"/>
  <sheetViews>
    <sheetView showGridLines="0" topLeftCell="A40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6" width="11.28515625" style="3" customWidth="1"/>
    <col min="7" max="7" width="11.140625" style="3" customWidth="1"/>
    <col min="8" max="16384" width="11.42578125" style="3"/>
  </cols>
  <sheetData>
    <row r="1" spans="1:9" x14ac:dyDescent="0.25">
      <c r="A1" s="6" t="s">
        <v>69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25350</v>
      </c>
      <c r="C10" s="57">
        <v>0.15</v>
      </c>
      <c r="E10" s="18">
        <v>0</v>
      </c>
      <c r="F10" s="18">
        <v>42350</v>
      </c>
      <c r="G10" s="57">
        <v>0.15</v>
      </c>
    </row>
    <row r="11" spans="1:9" x14ac:dyDescent="0.25">
      <c r="A11" s="18">
        <v>25350</v>
      </c>
      <c r="B11" s="18">
        <v>61400</v>
      </c>
      <c r="C11" s="57">
        <v>0.28000000000000003</v>
      </c>
      <c r="E11" s="18">
        <v>42350</v>
      </c>
      <c r="F11" s="18">
        <v>102300</v>
      </c>
      <c r="G11" s="57">
        <v>0.28000000000000003</v>
      </c>
    </row>
    <row r="12" spans="1:9" x14ac:dyDescent="0.25">
      <c r="A12" s="18">
        <v>61400</v>
      </c>
      <c r="B12" s="18">
        <v>128100</v>
      </c>
      <c r="C12" s="57">
        <v>0.31</v>
      </c>
      <c r="E12" s="18">
        <v>102300</v>
      </c>
      <c r="F12" s="18">
        <v>155950</v>
      </c>
      <c r="G12" s="57">
        <v>0.31</v>
      </c>
    </row>
    <row r="13" spans="1:9" x14ac:dyDescent="0.25">
      <c r="A13" s="18">
        <v>128100</v>
      </c>
      <c r="B13" s="18">
        <v>278450</v>
      </c>
      <c r="C13" s="57">
        <v>0.36</v>
      </c>
      <c r="E13" s="18">
        <v>155950</v>
      </c>
      <c r="F13" s="18">
        <v>278450</v>
      </c>
      <c r="G13" s="57">
        <v>0.36</v>
      </c>
    </row>
    <row r="14" spans="1:9" x14ac:dyDescent="0.25">
      <c r="A14" s="20">
        <v>278450</v>
      </c>
      <c r="B14" s="20" t="s">
        <v>13</v>
      </c>
      <c r="C14" s="49">
        <v>0.39600000000000002</v>
      </c>
      <c r="E14" s="20">
        <v>278450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266" t="s">
        <v>37</v>
      </c>
      <c r="B16" s="280"/>
      <c r="C16" s="280"/>
      <c r="D16" s="10"/>
      <c r="E16" s="295" t="s">
        <v>43</v>
      </c>
      <c r="F16" s="296"/>
      <c r="G16" s="296"/>
    </row>
    <row r="17" spans="1:10" ht="14.25" thickBot="1" x14ac:dyDescent="0.3">
      <c r="A17" s="281"/>
      <c r="B17" s="281"/>
      <c r="C17" s="281"/>
      <c r="D17" s="26"/>
      <c r="E17" s="297"/>
      <c r="F17" s="297"/>
      <c r="G17" s="297"/>
    </row>
    <row r="18" spans="1:10" ht="14.25" thickTop="1" x14ac:dyDescent="0.25">
      <c r="A18" s="279" t="s">
        <v>2</v>
      </c>
      <c r="B18" s="279"/>
      <c r="C18" s="13"/>
      <c r="E18" s="279" t="s">
        <v>2</v>
      </c>
      <c r="F18" s="279"/>
      <c r="G18" s="13"/>
    </row>
    <row r="19" spans="1:10" x14ac:dyDescent="0.25">
      <c r="A19" s="15"/>
      <c r="B19" s="15" t="s">
        <v>34</v>
      </c>
      <c r="C19" s="283" t="s">
        <v>51</v>
      </c>
      <c r="E19" s="15"/>
      <c r="F19" s="15" t="s">
        <v>34</v>
      </c>
      <c r="G19" s="283" t="s">
        <v>51</v>
      </c>
    </row>
    <row r="20" spans="1:10" x14ac:dyDescent="0.25">
      <c r="A20" s="16" t="s">
        <v>35</v>
      </c>
      <c r="B20" s="16" t="s">
        <v>36</v>
      </c>
      <c r="C20" s="284"/>
      <c r="E20" s="16" t="s">
        <v>35</v>
      </c>
      <c r="F20" s="16" t="s">
        <v>36</v>
      </c>
      <c r="G20" s="284"/>
    </row>
    <row r="21" spans="1:10" x14ac:dyDescent="0.25">
      <c r="A21" s="15"/>
      <c r="B21" s="17"/>
      <c r="C21" s="15"/>
      <c r="E21" s="15"/>
      <c r="F21" s="17"/>
      <c r="G21" s="15"/>
    </row>
    <row r="22" spans="1:10" x14ac:dyDescent="0.25">
      <c r="A22" s="18">
        <v>0</v>
      </c>
      <c r="B22" s="18">
        <v>33950</v>
      </c>
      <c r="C22" s="57">
        <v>0.15</v>
      </c>
      <c r="E22" s="18">
        <v>0</v>
      </c>
      <c r="F22" s="18">
        <v>21175</v>
      </c>
      <c r="G22" s="57">
        <v>0.15</v>
      </c>
    </row>
    <row r="23" spans="1:10" x14ac:dyDescent="0.25">
      <c r="A23" s="18">
        <v>33950</v>
      </c>
      <c r="B23" s="18">
        <v>87700</v>
      </c>
      <c r="C23" s="57">
        <v>0.28000000000000003</v>
      </c>
      <c r="E23" s="18">
        <v>21175</v>
      </c>
      <c r="F23" s="18">
        <v>51150</v>
      </c>
      <c r="G23" s="57">
        <v>0.28000000000000003</v>
      </c>
    </row>
    <row r="24" spans="1:10" x14ac:dyDescent="0.25">
      <c r="A24" s="18">
        <v>87700</v>
      </c>
      <c r="B24" s="18">
        <v>142000</v>
      </c>
      <c r="C24" s="57">
        <v>0.31</v>
      </c>
      <c r="E24" s="18">
        <v>51150</v>
      </c>
      <c r="F24" s="18">
        <v>77975</v>
      </c>
      <c r="G24" s="57">
        <v>0.31</v>
      </c>
    </row>
    <row r="25" spans="1:10" x14ac:dyDescent="0.25">
      <c r="A25" s="18">
        <v>142000</v>
      </c>
      <c r="B25" s="18">
        <v>278450</v>
      </c>
      <c r="C25" s="57">
        <v>0.36</v>
      </c>
      <c r="E25" s="18">
        <v>77975</v>
      </c>
      <c r="F25" s="18">
        <v>139225</v>
      </c>
      <c r="G25" s="57">
        <v>0.36</v>
      </c>
    </row>
    <row r="26" spans="1:10" x14ac:dyDescent="0.25">
      <c r="A26" s="20">
        <v>278450</v>
      </c>
      <c r="B26" s="21" t="s">
        <v>13</v>
      </c>
      <c r="C26" s="49">
        <v>0.39600000000000002</v>
      </c>
      <c r="E26" s="20">
        <v>139225</v>
      </c>
      <c r="F26" s="21" t="s">
        <v>13</v>
      </c>
      <c r="G26" s="49">
        <v>0.39600000000000002</v>
      </c>
    </row>
    <row r="27" spans="1:10" x14ac:dyDescent="0.25">
      <c r="A27" s="18"/>
      <c r="B27" s="23"/>
      <c r="C27" s="19"/>
      <c r="E27" s="18"/>
      <c r="F27" s="23"/>
      <c r="G27" s="19"/>
    </row>
    <row r="28" spans="1:10" ht="14.25" thickBot="1" x14ac:dyDescent="0.3">
      <c r="A28" s="50" t="s">
        <v>87</v>
      </c>
      <c r="B28" s="25"/>
      <c r="C28" s="25"/>
      <c r="E28" s="58" t="s">
        <v>88</v>
      </c>
      <c r="F28" s="59"/>
      <c r="G28" s="59"/>
      <c r="J28" s="51"/>
    </row>
    <row r="29" spans="1:10" ht="13.5" customHeight="1" thickTop="1" x14ac:dyDescent="0.25">
      <c r="A29" s="12"/>
      <c r="B29" s="12" t="s">
        <v>45</v>
      </c>
      <c r="C29" s="12" t="s">
        <v>46</v>
      </c>
      <c r="E29" s="292" t="s">
        <v>73</v>
      </c>
      <c r="F29" s="292"/>
      <c r="G29" s="60">
        <v>62250</v>
      </c>
    </row>
    <row r="30" spans="1:10" x14ac:dyDescent="0.25">
      <c r="A30" s="32" t="s">
        <v>47</v>
      </c>
      <c r="B30" s="32">
        <v>4250</v>
      </c>
      <c r="C30" s="32">
        <v>1050</v>
      </c>
      <c r="E30" s="61" t="s">
        <v>89</v>
      </c>
      <c r="F30" s="37"/>
      <c r="G30" s="37">
        <v>124500</v>
      </c>
    </row>
    <row r="31" spans="1:10" ht="27.75" thickBot="1" x14ac:dyDescent="0.3">
      <c r="A31" s="32" t="s">
        <v>57</v>
      </c>
      <c r="B31" s="32">
        <v>7100</v>
      </c>
      <c r="C31" s="32">
        <v>850</v>
      </c>
      <c r="E31" s="28" t="s">
        <v>123</v>
      </c>
      <c r="F31" s="11"/>
      <c r="G31" s="11"/>
    </row>
    <row r="32" spans="1:10" ht="27.75" thickTop="1" x14ac:dyDescent="0.25">
      <c r="A32" s="32" t="s">
        <v>48</v>
      </c>
      <c r="B32" s="32">
        <v>6250</v>
      </c>
      <c r="C32" s="32">
        <v>1050</v>
      </c>
      <c r="E32" s="293" t="s">
        <v>105</v>
      </c>
      <c r="F32" s="293"/>
      <c r="G32" s="293"/>
    </row>
    <row r="33" spans="1:7" ht="27" x14ac:dyDescent="0.25">
      <c r="A33" s="37" t="s">
        <v>73</v>
      </c>
      <c r="B33" s="37">
        <v>3550</v>
      </c>
      <c r="C33" s="37">
        <v>850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4.25" thickBot="1" x14ac:dyDescent="0.3">
      <c r="A35" s="51" t="s">
        <v>91</v>
      </c>
      <c r="E35" s="51" t="s">
        <v>86</v>
      </c>
      <c r="G35" s="39">
        <v>2700</v>
      </c>
    </row>
    <row r="36" spans="1:7" ht="14.25" thickTop="1" x14ac:dyDescent="0.25">
      <c r="A36" s="62"/>
      <c r="B36" s="294" t="s">
        <v>94</v>
      </c>
      <c r="C36" s="294"/>
    </row>
    <row r="37" spans="1:7" ht="27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124500</v>
      </c>
      <c r="C38" s="32">
        <f>B38+122500</f>
        <v>247000</v>
      </c>
      <c r="D38" s="39"/>
    </row>
    <row r="39" spans="1:7" ht="27" x14ac:dyDescent="0.25">
      <c r="A39" s="32" t="s">
        <v>57</v>
      </c>
      <c r="B39" s="32">
        <v>186800</v>
      </c>
      <c r="C39" s="32">
        <f>B39+122500</f>
        <v>309300</v>
      </c>
      <c r="D39" s="39"/>
    </row>
    <row r="40" spans="1:7" ht="27" x14ac:dyDescent="0.25">
      <c r="A40" s="32" t="s">
        <v>48</v>
      </c>
      <c r="B40" s="32">
        <v>155650</v>
      </c>
      <c r="C40" s="32">
        <f>B40+122500</f>
        <v>278150</v>
      </c>
      <c r="D40" s="39"/>
    </row>
    <row r="41" spans="1:7" ht="27" x14ac:dyDescent="0.25">
      <c r="A41" s="37" t="s">
        <v>73</v>
      </c>
      <c r="B41" s="37">
        <v>93400</v>
      </c>
      <c r="C41" s="37">
        <f>B41+61250</f>
        <v>154650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4.25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4.25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6950</v>
      </c>
      <c r="D46" s="44">
        <f>G35+B30+C30</f>
        <v>8000</v>
      </c>
      <c r="E46" s="44">
        <f>G35+B30+C30*2</f>
        <v>9050</v>
      </c>
      <c r="F46" s="44"/>
      <c r="G46" s="44"/>
    </row>
    <row r="47" spans="1:7" x14ac:dyDescent="0.25">
      <c r="A47" s="3" t="s">
        <v>48</v>
      </c>
      <c r="C47" s="44">
        <f>G35+B32</f>
        <v>8950</v>
      </c>
      <c r="D47" s="44">
        <f>G35+B32+C30</f>
        <v>10000</v>
      </c>
      <c r="E47" s="44">
        <f>G35+B32+C30*2</f>
        <v>11050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12500</v>
      </c>
      <c r="D48" s="45">
        <f>2*G35+B31+C31</f>
        <v>13350</v>
      </c>
      <c r="E48" s="45">
        <f>2*G35+B31+C31*2</f>
        <v>14200</v>
      </c>
      <c r="F48" s="45">
        <f>2*G35+B31+C31*3</f>
        <v>15050</v>
      </c>
      <c r="G48" s="45">
        <f>2*G35+B31+C31*4</f>
        <v>15900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A4:C5"/>
    <mergeCell ref="E4:G5"/>
    <mergeCell ref="A6:B6"/>
    <mergeCell ref="E6:F6"/>
    <mergeCell ref="E16:G17"/>
    <mergeCell ref="E32:G32"/>
    <mergeCell ref="B36:C36"/>
    <mergeCell ref="G19:G20"/>
    <mergeCell ref="C7:C8"/>
    <mergeCell ref="G7:G8"/>
    <mergeCell ref="A16:C17"/>
    <mergeCell ref="E29:F29"/>
    <mergeCell ref="A18:B18"/>
    <mergeCell ref="E18:F18"/>
    <mergeCell ref="C19:C20"/>
  </mergeCells>
  <phoneticPr fontId="0" type="noConversion"/>
  <printOptions horizontalCentered="1"/>
  <pageMargins left="0.75" right="0.75" top="1" bottom="1" header="0.5" footer="0.5"/>
  <pageSetup scale="8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autoPageBreaks="0"/>
  </sheetPr>
  <dimension ref="A1:I51"/>
  <sheetViews>
    <sheetView showGridLines="0" topLeftCell="H34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6" width="11.28515625" style="3" customWidth="1"/>
    <col min="7" max="7" width="11.140625" style="3" customWidth="1"/>
    <col min="8" max="16384" width="11.42578125" style="3"/>
  </cols>
  <sheetData>
    <row r="1" spans="1:9" x14ac:dyDescent="0.25">
      <c r="A1" s="6" t="s">
        <v>70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24650</v>
      </c>
      <c r="C10" s="57">
        <v>0.15</v>
      </c>
      <c r="E10" s="18">
        <v>0</v>
      </c>
      <c r="F10" s="18">
        <v>41200</v>
      </c>
      <c r="G10" s="57">
        <v>0.15</v>
      </c>
    </row>
    <row r="11" spans="1:9" x14ac:dyDescent="0.25">
      <c r="A11" s="18">
        <v>24650</v>
      </c>
      <c r="B11" s="18">
        <v>59750</v>
      </c>
      <c r="C11" s="57">
        <v>0.28000000000000003</v>
      </c>
      <c r="E11" s="18">
        <v>41200</v>
      </c>
      <c r="F11" s="18">
        <v>99600</v>
      </c>
      <c r="G11" s="57">
        <v>0.28000000000000003</v>
      </c>
    </row>
    <row r="12" spans="1:9" x14ac:dyDescent="0.25">
      <c r="A12" s="18">
        <v>59750</v>
      </c>
      <c r="B12" s="18">
        <v>124650</v>
      </c>
      <c r="C12" s="57">
        <v>0.31</v>
      </c>
      <c r="E12" s="18">
        <v>99600</v>
      </c>
      <c r="F12" s="18">
        <v>151750</v>
      </c>
      <c r="G12" s="57">
        <v>0.31</v>
      </c>
    </row>
    <row r="13" spans="1:9" x14ac:dyDescent="0.25">
      <c r="A13" s="18">
        <v>124650</v>
      </c>
      <c r="B13" s="18">
        <v>271050</v>
      </c>
      <c r="C13" s="57">
        <v>0.36</v>
      </c>
      <c r="E13" s="18">
        <v>151750</v>
      </c>
      <c r="F13" s="18">
        <v>271050</v>
      </c>
      <c r="G13" s="57">
        <v>0.36</v>
      </c>
    </row>
    <row r="14" spans="1:9" x14ac:dyDescent="0.25">
      <c r="A14" s="20">
        <v>271050</v>
      </c>
      <c r="B14" s="20" t="s">
        <v>13</v>
      </c>
      <c r="C14" s="49">
        <v>0.39600000000000002</v>
      </c>
      <c r="E14" s="20">
        <v>271050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266" t="s">
        <v>37</v>
      </c>
      <c r="B16" s="280"/>
      <c r="C16" s="280"/>
      <c r="D16" s="10"/>
      <c r="E16" s="295" t="s">
        <v>43</v>
      </c>
      <c r="F16" s="296"/>
      <c r="G16" s="296"/>
    </row>
    <row r="17" spans="1:7" ht="14.25" thickBot="1" x14ac:dyDescent="0.3">
      <c r="A17" s="281"/>
      <c r="B17" s="281"/>
      <c r="C17" s="281"/>
      <c r="D17" s="26"/>
      <c r="E17" s="297"/>
      <c r="F17" s="297"/>
      <c r="G17" s="297"/>
    </row>
    <row r="18" spans="1:7" ht="14.25" thickTop="1" x14ac:dyDescent="0.25">
      <c r="A18" s="279" t="s">
        <v>2</v>
      </c>
      <c r="B18" s="279"/>
      <c r="C18" s="13"/>
      <c r="E18" s="279" t="s">
        <v>2</v>
      </c>
      <c r="F18" s="279"/>
      <c r="G18" s="13"/>
    </row>
    <row r="19" spans="1:7" x14ac:dyDescent="0.25">
      <c r="A19" s="15"/>
      <c r="B19" s="15" t="s">
        <v>34</v>
      </c>
      <c r="C19" s="283" t="s">
        <v>51</v>
      </c>
      <c r="E19" s="15"/>
      <c r="F19" s="15" t="s">
        <v>34</v>
      </c>
      <c r="G19" s="283" t="s">
        <v>51</v>
      </c>
    </row>
    <row r="20" spans="1:7" x14ac:dyDescent="0.25">
      <c r="A20" s="16" t="s">
        <v>35</v>
      </c>
      <c r="B20" s="16" t="s">
        <v>36</v>
      </c>
      <c r="C20" s="284"/>
      <c r="E20" s="16" t="s">
        <v>35</v>
      </c>
      <c r="F20" s="16" t="s">
        <v>36</v>
      </c>
      <c r="G20" s="284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33050</v>
      </c>
      <c r="C22" s="57">
        <v>0.15</v>
      </c>
      <c r="E22" s="18">
        <v>0</v>
      </c>
      <c r="F22" s="18">
        <v>20600</v>
      </c>
      <c r="G22" s="57">
        <v>0.15</v>
      </c>
    </row>
    <row r="23" spans="1:7" x14ac:dyDescent="0.25">
      <c r="A23" s="18">
        <v>33050</v>
      </c>
      <c r="B23" s="18">
        <v>85350</v>
      </c>
      <c r="C23" s="57">
        <v>0.28000000000000003</v>
      </c>
      <c r="E23" s="18">
        <v>20600</v>
      </c>
      <c r="F23" s="18">
        <v>49800</v>
      </c>
      <c r="G23" s="57">
        <v>0.28000000000000003</v>
      </c>
    </row>
    <row r="24" spans="1:7" x14ac:dyDescent="0.25">
      <c r="A24" s="18">
        <v>85350</v>
      </c>
      <c r="B24" s="18">
        <v>138200</v>
      </c>
      <c r="C24" s="57">
        <v>0.31</v>
      </c>
      <c r="E24" s="18">
        <v>49800</v>
      </c>
      <c r="F24" s="18">
        <v>75875</v>
      </c>
      <c r="G24" s="57">
        <v>0.31</v>
      </c>
    </row>
    <row r="25" spans="1:7" x14ac:dyDescent="0.25">
      <c r="A25" s="18">
        <v>138200</v>
      </c>
      <c r="B25" s="18">
        <v>271050</v>
      </c>
      <c r="C25" s="57">
        <v>0.36</v>
      </c>
      <c r="E25" s="18">
        <v>75875</v>
      </c>
      <c r="F25" s="18">
        <v>135525</v>
      </c>
      <c r="G25" s="57">
        <v>0.36</v>
      </c>
    </row>
    <row r="26" spans="1:7" x14ac:dyDescent="0.25">
      <c r="A26" s="20">
        <v>271050</v>
      </c>
      <c r="B26" s="21" t="s">
        <v>13</v>
      </c>
      <c r="C26" s="49">
        <v>0.39600000000000002</v>
      </c>
      <c r="E26" s="20">
        <v>135525</v>
      </c>
      <c r="F26" s="21" t="s">
        <v>13</v>
      </c>
      <c r="G26" s="49">
        <v>0.39600000000000002</v>
      </c>
    </row>
    <row r="27" spans="1:7" x14ac:dyDescent="0.25">
      <c r="A27" s="18"/>
      <c r="B27" s="23"/>
      <c r="C27" s="19"/>
      <c r="E27" s="18"/>
      <c r="F27" s="23"/>
      <c r="G27" s="19"/>
    </row>
    <row r="28" spans="1:7" ht="14.25" thickBot="1" x14ac:dyDescent="0.3">
      <c r="A28" s="50" t="s">
        <v>87</v>
      </c>
      <c r="B28" s="25"/>
      <c r="C28" s="25"/>
      <c r="D28" s="27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292" t="s">
        <v>73</v>
      </c>
      <c r="F29" s="292"/>
      <c r="G29" s="60">
        <v>60600</v>
      </c>
    </row>
    <row r="30" spans="1:7" x14ac:dyDescent="0.25">
      <c r="A30" s="32" t="s">
        <v>47</v>
      </c>
      <c r="B30" s="32">
        <v>4150</v>
      </c>
      <c r="C30" s="32">
        <v>1000</v>
      </c>
      <c r="E30" s="61" t="s">
        <v>89</v>
      </c>
      <c r="F30" s="37"/>
      <c r="G30" s="37">
        <v>121200</v>
      </c>
    </row>
    <row r="31" spans="1:7" ht="27.75" thickBot="1" x14ac:dyDescent="0.3">
      <c r="A31" s="32" t="s">
        <v>57</v>
      </c>
      <c r="B31" s="32">
        <v>6900</v>
      </c>
      <c r="C31" s="32">
        <v>800</v>
      </c>
      <c r="E31" s="28" t="s">
        <v>123</v>
      </c>
      <c r="F31" s="11"/>
      <c r="G31" s="11"/>
    </row>
    <row r="32" spans="1:7" ht="27.75" thickTop="1" x14ac:dyDescent="0.25">
      <c r="A32" s="32" t="s">
        <v>48</v>
      </c>
      <c r="B32" s="32">
        <v>6050</v>
      </c>
      <c r="C32" s="32">
        <v>1000</v>
      </c>
      <c r="E32" s="293" t="s">
        <v>107</v>
      </c>
      <c r="F32" s="293"/>
      <c r="G32" s="293"/>
    </row>
    <row r="33" spans="1:7" ht="27" x14ac:dyDescent="0.25">
      <c r="A33" s="37" t="s">
        <v>73</v>
      </c>
      <c r="B33" s="37">
        <v>3450</v>
      </c>
      <c r="C33" s="37">
        <v>800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4.25" thickBot="1" x14ac:dyDescent="0.3">
      <c r="A35" s="51" t="s">
        <v>91</v>
      </c>
      <c r="E35" s="51" t="s">
        <v>86</v>
      </c>
      <c r="G35" s="39">
        <v>2650</v>
      </c>
    </row>
    <row r="36" spans="1:7" ht="14.25" thickTop="1" x14ac:dyDescent="0.25">
      <c r="A36" s="62"/>
      <c r="B36" s="294" t="s">
        <v>94</v>
      </c>
      <c r="C36" s="294"/>
    </row>
    <row r="37" spans="1:7" ht="27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121200</v>
      </c>
      <c r="C38" s="32">
        <f>B38+122500</f>
        <v>243700</v>
      </c>
      <c r="D38" s="39"/>
    </row>
    <row r="39" spans="1:7" ht="27" x14ac:dyDescent="0.25">
      <c r="A39" s="32" t="s">
        <v>57</v>
      </c>
      <c r="B39" s="32">
        <v>181800</v>
      </c>
      <c r="C39" s="32">
        <f>B39+122500</f>
        <v>304300</v>
      </c>
      <c r="D39" s="39"/>
    </row>
    <row r="40" spans="1:7" ht="27" x14ac:dyDescent="0.25">
      <c r="A40" s="32" t="s">
        <v>48</v>
      </c>
      <c r="B40" s="32">
        <v>151500</v>
      </c>
      <c r="C40" s="32">
        <f>B40+122500</f>
        <v>274000</v>
      </c>
      <c r="D40" s="39"/>
    </row>
    <row r="41" spans="1:7" ht="27" x14ac:dyDescent="0.25">
      <c r="A41" s="37" t="s">
        <v>73</v>
      </c>
      <c r="B41" s="37">
        <v>90900</v>
      </c>
      <c r="C41" s="37">
        <f>B41+61250</f>
        <v>152150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4.25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4.25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6800</v>
      </c>
      <c r="D46" s="44">
        <f>G35+B30+C30</f>
        <v>7800</v>
      </c>
      <c r="E46" s="44">
        <f>G35+B30+C30*2</f>
        <v>8800</v>
      </c>
      <c r="F46" s="44"/>
      <c r="G46" s="44"/>
    </row>
    <row r="47" spans="1:7" x14ac:dyDescent="0.25">
      <c r="A47" s="14" t="s">
        <v>48</v>
      </c>
      <c r="B47" s="14"/>
      <c r="C47" s="47">
        <f>G35+B32</f>
        <v>8700</v>
      </c>
      <c r="D47" s="47">
        <f>G35+B32+C30</f>
        <v>9700</v>
      </c>
      <c r="E47" s="47">
        <f>G35+B32+C30*2</f>
        <v>10700</v>
      </c>
      <c r="F47" s="47"/>
      <c r="G47" s="47"/>
    </row>
    <row r="48" spans="1:7" x14ac:dyDescent="0.25">
      <c r="A48" s="56" t="s">
        <v>57</v>
      </c>
      <c r="B48" s="56"/>
      <c r="C48" s="45">
        <f>2*G35+B31</f>
        <v>12200</v>
      </c>
      <c r="D48" s="45">
        <f>2*G35+B31+C31</f>
        <v>13000</v>
      </c>
      <c r="E48" s="45">
        <f>2*G35+B31+C31*2</f>
        <v>13800</v>
      </c>
      <c r="F48" s="45">
        <f>2*G35+B31+C31*3</f>
        <v>14600</v>
      </c>
      <c r="G48" s="45">
        <f>2*G35+B31+C31*4</f>
        <v>15400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A4:C5"/>
    <mergeCell ref="E4:G5"/>
    <mergeCell ref="A6:B6"/>
    <mergeCell ref="E6:F6"/>
    <mergeCell ref="E16:G17"/>
    <mergeCell ref="E32:G32"/>
    <mergeCell ref="B36:C36"/>
    <mergeCell ref="G19:G20"/>
    <mergeCell ref="C7:C8"/>
    <mergeCell ref="G7:G8"/>
    <mergeCell ref="A16:C17"/>
    <mergeCell ref="E29:F29"/>
    <mergeCell ref="A18:B18"/>
    <mergeCell ref="E18:F18"/>
    <mergeCell ref="C19:C20"/>
  </mergeCells>
  <phoneticPr fontId="0" type="noConversion"/>
  <printOptions horizontalCentered="1"/>
  <pageMargins left="0.75" right="0.75" top="1" bottom="1" header="0.5" footer="0.5"/>
  <pageSetup scale="9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/>
  </sheetPr>
  <dimension ref="A1:I51"/>
  <sheetViews>
    <sheetView showGridLines="0" topLeftCell="H25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6" width="11.28515625" style="3" customWidth="1"/>
    <col min="7" max="7" width="11.140625" style="3" customWidth="1"/>
    <col min="8" max="16384" width="11.42578125" style="3"/>
  </cols>
  <sheetData>
    <row r="1" spans="1:9" x14ac:dyDescent="0.25">
      <c r="A1" s="6" t="s">
        <v>71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24000</v>
      </c>
      <c r="C10" s="57">
        <v>0.15</v>
      </c>
      <c r="E10" s="18">
        <v>0</v>
      </c>
      <c r="F10" s="18">
        <v>40100</v>
      </c>
      <c r="G10" s="57">
        <v>0.15</v>
      </c>
    </row>
    <row r="11" spans="1:9" x14ac:dyDescent="0.25">
      <c r="A11" s="18">
        <v>24000</v>
      </c>
      <c r="B11" s="18">
        <v>58150</v>
      </c>
      <c r="C11" s="57">
        <v>0.28000000000000003</v>
      </c>
      <c r="E11" s="18">
        <v>40100</v>
      </c>
      <c r="F11" s="18">
        <v>96900</v>
      </c>
      <c r="G11" s="57">
        <v>0.28000000000000003</v>
      </c>
    </row>
    <row r="12" spans="1:9" x14ac:dyDescent="0.25">
      <c r="A12" s="18">
        <v>58150</v>
      </c>
      <c r="B12" s="18">
        <v>121300</v>
      </c>
      <c r="C12" s="57">
        <v>0.31</v>
      </c>
      <c r="E12" s="18">
        <v>96900</v>
      </c>
      <c r="F12" s="18">
        <v>147700</v>
      </c>
      <c r="G12" s="57">
        <v>0.31</v>
      </c>
    </row>
    <row r="13" spans="1:9" x14ac:dyDescent="0.25">
      <c r="A13" s="18">
        <v>121300</v>
      </c>
      <c r="B13" s="18">
        <v>263750</v>
      </c>
      <c r="C13" s="57">
        <v>0.36</v>
      </c>
      <c r="E13" s="18">
        <v>147700</v>
      </c>
      <c r="F13" s="18">
        <v>263750</v>
      </c>
      <c r="G13" s="57">
        <v>0.36</v>
      </c>
    </row>
    <row r="14" spans="1:9" x14ac:dyDescent="0.25">
      <c r="A14" s="20">
        <v>263750</v>
      </c>
      <c r="B14" s="20" t="s">
        <v>13</v>
      </c>
      <c r="C14" s="49">
        <v>0.39600000000000002</v>
      </c>
      <c r="E14" s="20">
        <v>263750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266" t="s">
        <v>37</v>
      </c>
      <c r="B16" s="280"/>
      <c r="C16" s="280"/>
      <c r="D16" s="10"/>
      <c r="E16" s="295" t="s">
        <v>43</v>
      </c>
      <c r="F16" s="296"/>
      <c r="G16" s="296"/>
    </row>
    <row r="17" spans="1:7" ht="14.25" thickBot="1" x14ac:dyDescent="0.3">
      <c r="A17" s="281"/>
      <c r="B17" s="281"/>
      <c r="C17" s="281"/>
      <c r="D17" s="26"/>
      <c r="E17" s="297"/>
      <c r="F17" s="297"/>
      <c r="G17" s="297"/>
    </row>
    <row r="18" spans="1:7" ht="14.25" thickTop="1" x14ac:dyDescent="0.25">
      <c r="A18" s="279" t="s">
        <v>2</v>
      </c>
      <c r="B18" s="279"/>
      <c r="C18" s="13"/>
      <c r="E18" s="279" t="s">
        <v>2</v>
      </c>
      <c r="F18" s="279"/>
      <c r="G18" s="13"/>
    </row>
    <row r="19" spans="1:7" x14ac:dyDescent="0.25">
      <c r="A19" s="15"/>
      <c r="B19" s="15" t="s">
        <v>34</v>
      </c>
      <c r="C19" s="283" t="s">
        <v>51</v>
      </c>
      <c r="E19" s="15"/>
      <c r="F19" s="15" t="s">
        <v>34</v>
      </c>
      <c r="G19" s="283" t="s">
        <v>51</v>
      </c>
    </row>
    <row r="20" spans="1:7" x14ac:dyDescent="0.25">
      <c r="A20" s="16" t="s">
        <v>35</v>
      </c>
      <c r="B20" s="16" t="s">
        <v>36</v>
      </c>
      <c r="C20" s="284"/>
      <c r="E20" s="16" t="s">
        <v>35</v>
      </c>
      <c r="F20" s="16" t="s">
        <v>36</v>
      </c>
      <c r="G20" s="284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32150</v>
      </c>
      <c r="C22" s="57">
        <v>0.15</v>
      </c>
      <c r="E22" s="18">
        <v>0</v>
      </c>
      <c r="F22" s="18">
        <v>20050</v>
      </c>
      <c r="G22" s="57">
        <v>0.15</v>
      </c>
    </row>
    <row r="23" spans="1:7" x14ac:dyDescent="0.25">
      <c r="A23" s="18">
        <v>32150</v>
      </c>
      <c r="B23" s="18">
        <v>83050</v>
      </c>
      <c r="C23" s="57">
        <v>0.28000000000000003</v>
      </c>
      <c r="E23" s="18">
        <v>20050</v>
      </c>
      <c r="F23" s="18">
        <v>48450</v>
      </c>
      <c r="G23" s="57">
        <v>0.28000000000000003</v>
      </c>
    </row>
    <row r="24" spans="1:7" x14ac:dyDescent="0.25">
      <c r="A24" s="18">
        <v>83050</v>
      </c>
      <c r="B24" s="18">
        <v>134500</v>
      </c>
      <c r="C24" s="57">
        <v>0.31</v>
      </c>
      <c r="E24" s="18">
        <v>48450</v>
      </c>
      <c r="F24" s="18">
        <v>73850</v>
      </c>
      <c r="G24" s="57">
        <v>0.31</v>
      </c>
    </row>
    <row r="25" spans="1:7" x14ac:dyDescent="0.25">
      <c r="A25" s="18">
        <v>134500</v>
      </c>
      <c r="B25" s="18">
        <v>263750</v>
      </c>
      <c r="C25" s="57">
        <v>0.36</v>
      </c>
      <c r="E25" s="18">
        <v>73850</v>
      </c>
      <c r="F25" s="18">
        <v>131875</v>
      </c>
      <c r="G25" s="57">
        <v>0.36</v>
      </c>
    </row>
    <row r="26" spans="1:7" x14ac:dyDescent="0.25">
      <c r="A26" s="20">
        <v>263750</v>
      </c>
      <c r="B26" s="21" t="s">
        <v>13</v>
      </c>
      <c r="C26" s="49">
        <v>0.39600000000000002</v>
      </c>
      <c r="E26" s="20">
        <v>131875</v>
      </c>
      <c r="F26" s="21" t="s">
        <v>13</v>
      </c>
      <c r="G26" s="49">
        <v>0.39600000000000002</v>
      </c>
    </row>
    <row r="27" spans="1:7" x14ac:dyDescent="0.25">
      <c r="A27" s="18"/>
      <c r="B27" s="23"/>
      <c r="C27" s="19"/>
      <c r="E27" s="18"/>
      <c r="F27" s="23"/>
      <c r="G27" s="19"/>
    </row>
    <row r="28" spans="1:7" ht="14.25" thickBot="1" x14ac:dyDescent="0.3">
      <c r="A28" s="50" t="s">
        <v>87</v>
      </c>
      <c r="B28" s="66"/>
      <c r="C28" s="66"/>
      <c r="D28" s="27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292" t="s">
        <v>73</v>
      </c>
      <c r="F29" s="292"/>
      <c r="G29" s="60">
        <v>58975</v>
      </c>
    </row>
    <row r="30" spans="1:7" x14ac:dyDescent="0.25">
      <c r="A30" s="32" t="s">
        <v>47</v>
      </c>
      <c r="B30" s="32">
        <v>4000</v>
      </c>
      <c r="C30" s="32">
        <v>1000</v>
      </c>
      <c r="E30" s="61" t="s">
        <v>89</v>
      </c>
      <c r="F30" s="37"/>
      <c r="G30" s="37">
        <v>117950</v>
      </c>
    </row>
    <row r="31" spans="1:7" ht="27.75" thickBot="1" x14ac:dyDescent="0.3">
      <c r="A31" s="32" t="s">
        <v>57</v>
      </c>
      <c r="B31" s="32">
        <v>6700</v>
      </c>
      <c r="C31" s="32">
        <v>800</v>
      </c>
      <c r="E31" s="28" t="s">
        <v>123</v>
      </c>
      <c r="F31" s="11"/>
      <c r="G31" s="11"/>
    </row>
    <row r="32" spans="1:7" ht="27.75" thickTop="1" x14ac:dyDescent="0.25">
      <c r="A32" s="32" t="s">
        <v>48</v>
      </c>
      <c r="B32" s="32">
        <v>5900</v>
      </c>
      <c r="C32" s="32">
        <v>1000</v>
      </c>
      <c r="E32" s="293" t="s">
        <v>107</v>
      </c>
      <c r="F32" s="293"/>
      <c r="G32" s="293"/>
    </row>
    <row r="33" spans="1:7" ht="27" x14ac:dyDescent="0.25">
      <c r="A33" s="37" t="s">
        <v>73</v>
      </c>
      <c r="B33" s="37">
        <v>3350</v>
      </c>
      <c r="C33" s="37">
        <v>800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4.25" thickBot="1" x14ac:dyDescent="0.3">
      <c r="A35" s="51" t="s">
        <v>91</v>
      </c>
      <c r="E35" s="51" t="s">
        <v>86</v>
      </c>
      <c r="G35" s="39">
        <v>2550</v>
      </c>
    </row>
    <row r="36" spans="1:7" ht="14.25" thickTop="1" x14ac:dyDescent="0.25">
      <c r="A36" s="62"/>
      <c r="B36" s="294" t="s">
        <v>94</v>
      </c>
      <c r="C36" s="294"/>
    </row>
    <row r="37" spans="1:7" ht="27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117950</v>
      </c>
      <c r="C38" s="32">
        <f>B38+122500</f>
        <v>240450</v>
      </c>
      <c r="D38" s="39"/>
    </row>
    <row r="39" spans="1:7" ht="27" x14ac:dyDescent="0.25">
      <c r="A39" s="32" t="s">
        <v>57</v>
      </c>
      <c r="B39" s="32">
        <v>176950</v>
      </c>
      <c r="C39" s="32">
        <f>B39+122500</f>
        <v>299450</v>
      </c>
      <c r="D39" s="39"/>
    </row>
    <row r="40" spans="1:7" ht="27" x14ac:dyDescent="0.25">
      <c r="A40" s="32" t="s">
        <v>48</v>
      </c>
      <c r="B40" s="32">
        <v>147450</v>
      </c>
      <c r="C40" s="32">
        <f>B40+122500</f>
        <v>269950</v>
      </c>
      <c r="D40" s="39"/>
    </row>
    <row r="41" spans="1:7" ht="27" x14ac:dyDescent="0.25">
      <c r="A41" s="37" t="s">
        <v>73</v>
      </c>
      <c r="B41" s="37">
        <v>88475</v>
      </c>
      <c r="C41" s="37">
        <f>B41+61250</f>
        <v>149725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4.25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4.25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6550</v>
      </c>
      <c r="D46" s="44">
        <f>G35+B30+C30</f>
        <v>7550</v>
      </c>
      <c r="E46" s="44">
        <f>G35+B30+C30*2</f>
        <v>8550</v>
      </c>
      <c r="F46" s="44"/>
      <c r="G46" s="44"/>
    </row>
    <row r="47" spans="1:7" x14ac:dyDescent="0.25">
      <c r="A47" s="3" t="s">
        <v>48</v>
      </c>
      <c r="C47" s="44">
        <f>G35+B32</f>
        <v>8450</v>
      </c>
      <c r="D47" s="44">
        <f>G35+B32+C30</f>
        <v>9450</v>
      </c>
      <c r="E47" s="44">
        <f>G35+B32+C30*2</f>
        <v>10450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11800</v>
      </c>
      <c r="D48" s="45">
        <f>2*G35+B31+C31</f>
        <v>12600</v>
      </c>
      <c r="E48" s="45">
        <f>2*G35+B31+C31*2</f>
        <v>13400</v>
      </c>
      <c r="F48" s="45">
        <f>2*G35+B31+C31*3</f>
        <v>14200</v>
      </c>
      <c r="G48" s="45">
        <f>2*G35+B31+C31*4</f>
        <v>15000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E29:F29"/>
    <mergeCell ref="E32:G32"/>
    <mergeCell ref="B36:C36"/>
    <mergeCell ref="A18:B18"/>
    <mergeCell ref="E18:F18"/>
    <mergeCell ref="C19:C20"/>
    <mergeCell ref="G19:G20"/>
    <mergeCell ref="C7:C8"/>
    <mergeCell ref="G7:G8"/>
    <mergeCell ref="A16:C17"/>
    <mergeCell ref="E16:G17"/>
    <mergeCell ref="A4:C5"/>
    <mergeCell ref="E4:G5"/>
    <mergeCell ref="A6:B6"/>
    <mergeCell ref="E6:F6"/>
  </mergeCells>
  <phoneticPr fontId="0" type="noConversion"/>
  <printOptions horizontalCentered="1"/>
  <pageMargins left="0.75" right="0.75" top="1" bottom="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showGridLines="0" zoomScale="115" zoomScaleNormal="115" workbookViewId="0"/>
  </sheetViews>
  <sheetFormatPr defaultColWidth="11.42578125" defaultRowHeight="13.5" x14ac:dyDescent="0.25"/>
  <cols>
    <col min="1" max="1" width="2.42578125" style="4" customWidth="1"/>
    <col min="2" max="3" width="11.85546875" style="185" customWidth="1"/>
    <col min="4" max="4" width="23.7109375" style="185" customWidth="1"/>
    <col min="5" max="5" width="16.140625" style="185" customWidth="1"/>
    <col min="6" max="6" width="5.5703125" style="185" customWidth="1"/>
    <col min="7" max="8" width="12.42578125" style="185" customWidth="1"/>
    <col min="9" max="9" width="22" style="185" customWidth="1"/>
    <col min="10" max="10" width="2.42578125" style="4" customWidth="1"/>
    <col min="11" max="16384" width="11.42578125" style="4"/>
  </cols>
  <sheetData>
    <row r="1" spans="2:9" x14ac:dyDescent="0.25">
      <c r="B1" s="183">
        <v>44586</v>
      </c>
      <c r="C1" s="184"/>
      <c r="D1" s="184"/>
      <c r="E1" s="184"/>
      <c r="F1" s="184"/>
    </row>
    <row r="2" spans="2:9" x14ac:dyDescent="0.25">
      <c r="B2" s="237" t="s">
        <v>185</v>
      </c>
      <c r="C2" s="237"/>
      <c r="D2" s="237"/>
      <c r="E2" s="183"/>
      <c r="F2" s="183"/>
      <c r="G2" s="183"/>
      <c r="H2" s="183"/>
      <c r="I2" s="183"/>
    </row>
    <row r="3" spans="2:9" s="122" customFormat="1" x14ac:dyDescent="0.25">
      <c r="B3" s="176"/>
      <c r="C3" s="176"/>
      <c r="D3" s="176"/>
      <c r="E3" s="176"/>
      <c r="F3" s="176"/>
      <c r="G3" s="176"/>
      <c r="H3" s="176"/>
      <c r="I3" s="176"/>
    </row>
    <row r="4" spans="2:9" ht="17.45" customHeight="1" x14ac:dyDescent="0.25">
      <c r="B4" s="238" t="s">
        <v>194</v>
      </c>
      <c r="C4" s="238"/>
      <c r="D4" s="238"/>
      <c r="E4" s="238"/>
      <c r="F4" s="238"/>
      <c r="G4" s="238"/>
      <c r="H4" s="238"/>
      <c r="I4" s="238"/>
    </row>
    <row r="5" spans="2:9" ht="17.45" customHeight="1" x14ac:dyDescent="0.25">
      <c r="B5" s="238" t="s">
        <v>59</v>
      </c>
      <c r="C5" s="238"/>
      <c r="D5" s="238"/>
      <c r="E5" s="238"/>
      <c r="F5" s="238"/>
      <c r="G5" s="238"/>
      <c r="H5" s="238"/>
      <c r="I5" s="238"/>
    </row>
    <row r="6" spans="2:9" x14ac:dyDescent="0.25">
      <c r="B6" s="128"/>
      <c r="C6" s="128"/>
      <c r="D6" s="186"/>
      <c r="E6" s="186"/>
      <c r="F6" s="186"/>
      <c r="G6" s="186"/>
      <c r="H6" s="186"/>
      <c r="I6" s="186"/>
    </row>
    <row r="7" spans="2:9" ht="13.15" customHeight="1" x14ac:dyDescent="0.25">
      <c r="B7" s="239" t="s">
        <v>54</v>
      </c>
      <c r="C7" s="240"/>
      <c r="D7" s="240"/>
      <c r="E7" s="187"/>
      <c r="F7" s="187"/>
      <c r="G7" s="239" t="s">
        <v>177</v>
      </c>
      <c r="H7" s="240"/>
      <c r="I7" s="240"/>
    </row>
    <row r="8" spans="2:9" ht="13.15" customHeight="1" thickBot="1" x14ac:dyDescent="0.3">
      <c r="B8" s="241"/>
      <c r="C8" s="241"/>
      <c r="D8" s="241"/>
      <c r="E8" s="188"/>
      <c r="F8" s="188"/>
      <c r="G8" s="241"/>
      <c r="H8" s="241"/>
      <c r="I8" s="241"/>
    </row>
    <row r="9" spans="2:9" ht="13.15" customHeight="1" thickTop="1" x14ac:dyDescent="0.25">
      <c r="B9" s="236" t="s">
        <v>2</v>
      </c>
      <c r="C9" s="236"/>
      <c r="D9" s="189"/>
      <c r="E9" s="188"/>
      <c r="F9" s="188"/>
      <c r="G9" s="236" t="s">
        <v>2</v>
      </c>
      <c r="H9" s="236"/>
      <c r="I9" s="189"/>
    </row>
    <row r="10" spans="2:9" ht="13.15" customHeight="1" x14ac:dyDescent="0.25">
      <c r="B10" s="190"/>
      <c r="C10" s="190" t="s">
        <v>34</v>
      </c>
      <c r="D10" s="242" t="s">
        <v>51</v>
      </c>
      <c r="G10" s="190"/>
      <c r="H10" s="190" t="s">
        <v>34</v>
      </c>
      <c r="I10" s="242" t="s">
        <v>51</v>
      </c>
    </row>
    <row r="11" spans="2:9" ht="13.15" customHeight="1" x14ac:dyDescent="0.25">
      <c r="B11" s="191" t="s">
        <v>35</v>
      </c>
      <c r="C11" s="191" t="s">
        <v>36</v>
      </c>
      <c r="D11" s="243"/>
      <c r="G11" s="191" t="s">
        <v>35</v>
      </c>
      <c r="H11" s="191" t="s">
        <v>36</v>
      </c>
      <c r="I11" s="243"/>
    </row>
    <row r="12" spans="2:9" ht="13.15" customHeight="1" x14ac:dyDescent="0.25">
      <c r="B12" s="190"/>
      <c r="C12" s="192"/>
      <c r="D12" s="190"/>
      <c r="G12" s="190"/>
      <c r="H12" s="192"/>
      <c r="I12" s="190"/>
    </row>
    <row r="13" spans="2:9" ht="13.15" customHeight="1" x14ac:dyDescent="0.25">
      <c r="B13" s="193">
        <v>0</v>
      </c>
      <c r="C13" s="193">
        <v>10275</v>
      </c>
      <c r="D13" s="194">
        <v>0.1</v>
      </c>
      <c r="G13" s="193">
        <v>0</v>
      </c>
      <c r="H13" s="193">
        <v>20550</v>
      </c>
      <c r="I13" s="194">
        <v>0.1</v>
      </c>
    </row>
    <row r="14" spans="2:9" ht="13.15" customHeight="1" x14ac:dyDescent="0.25">
      <c r="B14" s="193">
        <f t="shared" ref="B14:B19" si="0">C13</f>
        <v>10275</v>
      </c>
      <c r="C14" s="193">
        <v>41775</v>
      </c>
      <c r="D14" s="194">
        <v>0.12</v>
      </c>
      <c r="G14" s="193">
        <f t="shared" ref="G14:G19" si="1">H13</f>
        <v>20550</v>
      </c>
      <c r="H14" s="193">
        <v>83550</v>
      </c>
      <c r="I14" s="194">
        <v>0.12</v>
      </c>
    </row>
    <row r="15" spans="2:9" ht="13.15" customHeight="1" x14ac:dyDescent="0.25">
      <c r="B15" s="193">
        <f t="shared" si="0"/>
        <v>41775</v>
      </c>
      <c r="C15" s="193">
        <v>89075</v>
      </c>
      <c r="D15" s="194">
        <v>0.22</v>
      </c>
      <c r="G15" s="193">
        <f t="shared" si="1"/>
        <v>83550</v>
      </c>
      <c r="H15" s="193">
        <v>178150</v>
      </c>
      <c r="I15" s="194">
        <v>0.22</v>
      </c>
    </row>
    <row r="16" spans="2:9" ht="13.15" customHeight="1" x14ac:dyDescent="0.25">
      <c r="B16" s="193">
        <f t="shared" si="0"/>
        <v>89075</v>
      </c>
      <c r="C16" s="193">
        <v>170050</v>
      </c>
      <c r="D16" s="194">
        <v>0.24</v>
      </c>
      <c r="G16" s="193">
        <f t="shared" si="1"/>
        <v>178150</v>
      </c>
      <c r="H16" s="193">
        <v>340100</v>
      </c>
      <c r="I16" s="194">
        <v>0.24</v>
      </c>
    </row>
    <row r="17" spans="2:9" ht="13.15" customHeight="1" x14ac:dyDescent="0.25">
      <c r="B17" s="193">
        <f t="shared" si="0"/>
        <v>170050</v>
      </c>
      <c r="C17" s="193">
        <v>215950</v>
      </c>
      <c r="D17" s="194">
        <v>0.32</v>
      </c>
      <c r="G17" s="193">
        <f t="shared" si="1"/>
        <v>340100</v>
      </c>
      <c r="H17" s="193">
        <v>431900</v>
      </c>
      <c r="I17" s="194">
        <v>0.32</v>
      </c>
    </row>
    <row r="18" spans="2:9" ht="13.15" customHeight="1" x14ac:dyDescent="0.25">
      <c r="B18" s="193">
        <f t="shared" si="0"/>
        <v>215950</v>
      </c>
      <c r="C18" s="193">
        <v>539900</v>
      </c>
      <c r="D18" s="194">
        <v>0.35</v>
      </c>
      <c r="G18" s="193">
        <f t="shared" si="1"/>
        <v>431900</v>
      </c>
      <c r="H18" s="193">
        <v>647850</v>
      </c>
      <c r="I18" s="194">
        <v>0.35</v>
      </c>
    </row>
    <row r="19" spans="2:9" ht="13.15" customHeight="1" x14ac:dyDescent="0.25">
      <c r="B19" s="195">
        <f t="shared" si="0"/>
        <v>539900</v>
      </c>
      <c r="C19" s="196" t="s">
        <v>13</v>
      </c>
      <c r="D19" s="197">
        <v>0.37</v>
      </c>
      <c r="G19" s="195">
        <f t="shared" si="1"/>
        <v>647850</v>
      </c>
      <c r="H19" s="196" t="s">
        <v>13</v>
      </c>
      <c r="I19" s="197">
        <v>0.37</v>
      </c>
    </row>
    <row r="20" spans="2:9" ht="13.15" customHeight="1" x14ac:dyDescent="0.25">
      <c r="B20" s="193"/>
      <c r="C20" s="198"/>
      <c r="D20" s="199"/>
      <c r="E20" s="188"/>
      <c r="F20" s="188"/>
      <c r="G20" s="188"/>
      <c r="I20" s="193"/>
    </row>
    <row r="21" spans="2:9" ht="13.15" customHeight="1" x14ac:dyDescent="0.25">
      <c r="B21" s="239" t="s">
        <v>37</v>
      </c>
      <c r="C21" s="244"/>
      <c r="D21" s="244"/>
      <c r="E21" s="187"/>
      <c r="F21" s="187"/>
      <c r="G21" s="239" t="s">
        <v>178</v>
      </c>
      <c r="H21" s="244"/>
      <c r="I21" s="244"/>
    </row>
    <row r="22" spans="2:9" ht="13.15" customHeight="1" thickBot="1" x14ac:dyDescent="0.3">
      <c r="B22" s="245"/>
      <c r="C22" s="245"/>
      <c r="D22" s="245"/>
      <c r="E22" s="200"/>
      <c r="F22" s="200"/>
      <c r="G22" s="245"/>
      <c r="H22" s="245"/>
      <c r="I22" s="245"/>
    </row>
    <row r="23" spans="2:9" ht="13.15" customHeight="1" thickTop="1" x14ac:dyDescent="0.25">
      <c r="B23" s="236" t="s">
        <v>2</v>
      </c>
      <c r="C23" s="236"/>
      <c r="D23" s="189"/>
      <c r="G23" s="236" t="s">
        <v>2</v>
      </c>
      <c r="H23" s="236"/>
      <c r="I23" s="189"/>
    </row>
    <row r="24" spans="2:9" ht="13.15" customHeight="1" x14ac:dyDescent="0.25">
      <c r="B24" s="190"/>
      <c r="C24" s="190" t="s">
        <v>34</v>
      </c>
      <c r="D24" s="242" t="s">
        <v>51</v>
      </c>
      <c r="G24" s="190"/>
      <c r="H24" s="190" t="s">
        <v>34</v>
      </c>
      <c r="I24" s="242" t="s">
        <v>51</v>
      </c>
    </row>
    <row r="25" spans="2:9" ht="13.15" customHeight="1" x14ac:dyDescent="0.25">
      <c r="B25" s="191" t="s">
        <v>35</v>
      </c>
      <c r="C25" s="191" t="s">
        <v>36</v>
      </c>
      <c r="D25" s="243"/>
      <c r="G25" s="191" t="s">
        <v>35</v>
      </c>
      <c r="H25" s="191" t="s">
        <v>36</v>
      </c>
      <c r="I25" s="243"/>
    </row>
    <row r="26" spans="2:9" ht="13.15" customHeight="1" x14ac:dyDescent="0.25">
      <c r="B26" s="190"/>
      <c r="C26" s="192"/>
      <c r="D26" s="190"/>
      <c r="G26" s="190"/>
      <c r="H26" s="192"/>
      <c r="I26" s="190"/>
    </row>
    <row r="27" spans="2:9" ht="13.15" customHeight="1" x14ac:dyDescent="0.25">
      <c r="B27" s="193">
        <v>0</v>
      </c>
      <c r="C27" s="193">
        <v>14650</v>
      </c>
      <c r="D27" s="194">
        <v>0.1</v>
      </c>
      <c r="G27" s="193">
        <v>0</v>
      </c>
      <c r="H27" s="193">
        <v>10275</v>
      </c>
      <c r="I27" s="194">
        <v>0.1</v>
      </c>
    </row>
    <row r="28" spans="2:9" ht="13.15" customHeight="1" x14ac:dyDescent="0.25">
      <c r="B28" s="193">
        <f t="shared" ref="B28:B33" si="2">C27</f>
        <v>14650</v>
      </c>
      <c r="C28" s="193">
        <v>55900</v>
      </c>
      <c r="D28" s="194">
        <v>0.12</v>
      </c>
      <c r="G28" s="193">
        <f t="shared" ref="G28:G33" si="3">H27</f>
        <v>10275</v>
      </c>
      <c r="H28" s="193">
        <v>41775</v>
      </c>
      <c r="I28" s="194">
        <v>0.12</v>
      </c>
    </row>
    <row r="29" spans="2:9" ht="13.15" customHeight="1" x14ac:dyDescent="0.25">
      <c r="B29" s="193">
        <f t="shared" si="2"/>
        <v>55900</v>
      </c>
      <c r="C29" s="193">
        <v>89050</v>
      </c>
      <c r="D29" s="194">
        <v>0.22</v>
      </c>
      <c r="G29" s="193">
        <f t="shared" si="3"/>
        <v>41775</v>
      </c>
      <c r="H29" s="193">
        <v>89075</v>
      </c>
      <c r="I29" s="194">
        <v>0.22</v>
      </c>
    </row>
    <row r="30" spans="2:9" ht="13.15" customHeight="1" x14ac:dyDescent="0.25">
      <c r="B30" s="193">
        <f t="shared" si="2"/>
        <v>89050</v>
      </c>
      <c r="C30" s="193">
        <v>170050</v>
      </c>
      <c r="D30" s="194">
        <v>0.24</v>
      </c>
      <c r="G30" s="193">
        <f t="shared" si="3"/>
        <v>89075</v>
      </c>
      <c r="H30" s="193">
        <v>170050</v>
      </c>
      <c r="I30" s="194">
        <v>0.24</v>
      </c>
    </row>
    <row r="31" spans="2:9" ht="13.15" customHeight="1" x14ac:dyDescent="0.25">
      <c r="B31" s="193">
        <f t="shared" si="2"/>
        <v>170050</v>
      </c>
      <c r="C31" s="193">
        <v>215950</v>
      </c>
      <c r="D31" s="194">
        <v>0.32</v>
      </c>
      <c r="G31" s="193">
        <f t="shared" si="3"/>
        <v>170050</v>
      </c>
      <c r="H31" s="193">
        <v>215950</v>
      </c>
      <c r="I31" s="194">
        <v>0.32</v>
      </c>
    </row>
    <row r="32" spans="2:9" ht="13.15" customHeight="1" x14ac:dyDescent="0.25">
      <c r="B32" s="193">
        <f t="shared" si="2"/>
        <v>215950</v>
      </c>
      <c r="C32" s="193">
        <v>539900</v>
      </c>
      <c r="D32" s="194">
        <v>0.35</v>
      </c>
      <c r="G32" s="193">
        <f t="shared" si="3"/>
        <v>215950</v>
      </c>
      <c r="H32" s="193">
        <v>323925</v>
      </c>
      <c r="I32" s="194">
        <v>0.35</v>
      </c>
    </row>
    <row r="33" spans="1:10" ht="13.15" customHeight="1" x14ac:dyDescent="0.25">
      <c r="B33" s="195">
        <f t="shared" si="2"/>
        <v>539900</v>
      </c>
      <c r="C33" s="196" t="s">
        <v>13</v>
      </c>
      <c r="D33" s="197">
        <v>0.37</v>
      </c>
      <c r="G33" s="195">
        <f t="shared" si="3"/>
        <v>323925</v>
      </c>
      <c r="H33" s="196" t="s">
        <v>13</v>
      </c>
      <c r="I33" s="197">
        <v>0.37</v>
      </c>
    </row>
    <row r="34" spans="1:10" ht="13.15" customHeight="1" x14ac:dyDescent="0.25">
      <c r="B34" s="193"/>
      <c r="C34" s="198"/>
      <c r="D34" s="201"/>
      <c r="G34" s="193"/>
      <c r="H34" s="198"/>
      <c r="I34" s="201"/>
    </row>
    <row r="35" spans="1:10" ht="13.15" customHeight="1" thickBot="1" x14ac:dyDescent="0.3">
      <c r="B35" s="246" t="s">
        <v>87</v>
      </c>
      <c r="C35" s="246"/>
      <c r="G35" s="202" t="s">
        <v>85</v>
      </c>
      <c r="H35" s="188"/>
      <c r="I35" s="188"/>
    </row>
    <row r="36" spans="1:10" ht="13.15" customHeight="1" thickTop="1" x14ac:dyDescent="0.25">
      <c r="B36" s="203"/>
      <c r="C36" s="203"/>
      <c r="D36" s="181" t="s">
        <v>174</v>
      </c>
      <c r="E36" s="190"/>
      <c r="F36" s="190"/>
      <c r="G36" s="204"/>
      <c r="H36" s="204"/>
      <c r="I36" s="181" t="s">
        <v>181</v>
      </c>
    </row>
    <row r="37" spans="1:10" ht="13.15" customHeight="1" x14ac:dyDescent="0.25">
      <c r="B37" s="190"/>
      <c r="C37" s="190"/>
      <c r="D37" s="190"/>
      <c r="E37" s="190"/>
      <c r="F37" s="190"/>
      <c r="G37" s="180"/>
      <c r="H37" s="180"/>
      <c r="I37" s="180"/>
    </row>
    <row r="38" spans="1:10" ht="13.15" customHeight="1" x14ac:dyDescent="0.25">
      <c r="B38" s="247" t="s">
        <v>47</v>
      </c>
      <c r="C38" s="247"/>
      <c r="D38" s="155">
        <v>12950</v>
      </c>
      <c r="E38" s="155"/>
      <c r="F38" s="155"/>
      <c r="G38" s="242" t="s">
        <v>186</v>
      </c>
      <c r="H38" s="242"/>
      <c r="I38" s="205">
        <v>2500</v>
      </c>
    </row>
    <row r="39" spans="1:10" ht="22.9" customHeight="1" x14ac:dyDescent="0.25">
      <c r="B39" s="247" t="s">
        <v>179</v>
      </c>
      <c r="C39" s="247"/>
      <c r="D39" s="155">
        <v>25900</v>
      </c>
      <c r="E39" s="155"/>
      <c r="F39" s="155"/>
      <c r="G39" s="206"/>
      <c r="H39" s="207"/>
      <c r="I39" s="208"/>
    </row>
    <row r="40" spans="1:10" ht="13.15" customHeight="1" thickBot="1" x14ac:dyDescent="0.3">
      <c r="B40" s="247" t="s">
        <v>48</v>
      </c>
      <c r="C40" s="247"/>
      <c r="D40" s="155">
        <v>19400</v>
      </c>
      <c r="E40" s="155"/>
      <c r="F40" s="155"/>
      <c r="G40" s="209" t="s">
        <v>86</v>
      </c>
      <c r="I40" s="210"/>
    </row>
    <row r="41" spans="1:10" ht="13.15" customHeight="1" thickTop="1" thickBot="1" x14ac:dyDescent="0.3">
      <c r="B41" s="247" t="s">
        <v>183</v>
      </c>
      <c r="C41" s="247"/>
      <c r="D41" s="155">
        <v>12950</v>
      </c>
      <c r="E41" s="155"/>
      <c r="F41" s="155"/>
      <c r="G41" s="204"/>
      <c r="H41" s="204"/>
      <c r="I41" s="181" t="s">
        <v>166</v>
      </c>
    </row>
    <row r="42" spans="1:10" ht="13.15" customHeight="1" thickTop="1" x14ac:dyDescent="0.25">
      <c r="B42" s="203"/>
      <c r="C42" s="203"/>
      <c r="D42" s="181" t="s">
        <v>187</v>
      </c>
      <c r="E42" s="181" t="s">
        <v>176</v>
      </c>
      <c r="F42" s="211"/>
      <c r="G42" s="212"/>
      <c r="H42" s="212"/>
      <c r="I42" s="210"/>
    </row>
    <row r="43" spans="1:10" ht="13.15" customHeight="1" x14ac:dyDescent="0.25">
      <c r="B43" s="190"/>
      <c r="C43" s="190"/>
      <c r="D43" s="211"/>
      <c r="E43" s="211"/>
      <c r="F43" s="211"/>
      <c r="G43" s="243" t="s">
        <v>186</v>
      </c>
      <c r="H43" s="243"/>
      <c r="I43" s="213">
        <v>0</v>
      </c>
    </row>
    <row r="44" spans="1:10" ht="13.15" customHeight="1" x14ac:dyDescent="0.25">
      <c r="A44" s="119"/>
      <c r="B44" s="248" t="s">
        <v>175</v>
      </c>
      <c r="C44" s="248"/>
      <c r="D44" s="155" t="s">
        <v>188</v>
      </c>
      <c r="E44" s="155">
        <v>1750</v>
      </c>
      <c r="F44" s="155"/>
      <c r="G44" s="211"/>
      <c r="H44" s="211"/>
      <c r="I44" s="211"/>
      <c r="J44" s="119"/>
    </row>
    <row r="45" spans="1:10" ht="13.15" customHeight="1" x14ac:dyDescent="0.25">
      <c r="B45" s="249"/>
      <c r="C45" s="249"/>
      <c r="D45" s="214" t="s">
        <v>189</v>
      </c>
      <c r="E45" s="214">
        <v>1400</v>
      </c>
      <c r="F45" s="155"/>
      <c r="G45" s="211"/>
      <c r="H45" s="211"/>
      <c r="I45" s="215"/>
    </row>
    <row r="46" spans="1:10" ht="13.15" customHeight="1" x14ac:dyDescent="0.25">
      <c r="B46" s="155"/>
      <c r="C46" s="155"/>
      <c r="D46" s="155"/>
      <c r="G46" s="210"/>
      <c r="I46" s="210"/>
    </row>
    <row r="47" spans="1:10" ht="13.15" customHeight="1" thickBot="1" x14ac:dyDescent="0.3">
      <c r="B47" s="246" t="s">
        <v>49</v>
      </c>
      <c r="C47" s="246"/>
      <c r="D47" s="216"/>
      <c r="E47" s="202"/>
      <c r="F47" s="202"/>
      <c r="G47" s="202"/>
      <c r="H47" s="202"/>
      <c r="I47" s="188"/>
    </row>
    <row r="48" spans="1:10" ht="13.15" customHeight="1" thickTop="1" x14ac:dyDescent="0.25">
      <c r="B48" s="217"/>
      <c r="C48" s="217"/>
      <c r="D48" s="182" t="s">
        <v>180</v>
      </c>
      <c r="E48" s="182" t="s">
        <v>167</v>
      </c>
      <c r="F48" s="198"/>
      <c r="G48" s="188"/>
      <c r="H48" s="188"/>
      <c r="I48" s="188"/>
    </row>
    <row r="49" spans="1:10" ht="13.15" customHeight="1" x14ac:dyDescent="0.25">
      <c r="B49" s="188"/>
      <c r="C49" s="188"/>
      <c r="D49" s="198"/>
      <c r="E49" s="198"/>
      <c r="F49" s="198"/>
      <c r="G49" s="188"/>
      <c r="H49" s="188"/>
      <c r="I49" s="188"/>
    </row>
    <row r="50" spans="1:10" ht="13.15" customHeight="1" x14ac:dyDescent="0.25">
      <c r="B50" s="250" t="s">
        <v>47</v>
      </c>
      <c r="C50" s="250"/>
      <c r="D50" s="218" t="s">
        <v>168</v>
      </c>
      <c r="E50" s="219">
        <f>D38</f>
        <v>12950</v>
      </c>
      <c r="F50" s="219"/>
      <c r="G50" s="188"/>
      <c r="H50" s="188"/>
      <c r="I50" s="188"/>
    </row>
    <row r="51" spans="1:10" ht="13.15" customHeight="1" x14ac:dyDescent="0.25">
      <c r="B51" s="250"/>
      <c r="C51" s="250"/>
      <c r="D51" s="218" t="s">
        <v>169</v>
      </c>
      <c r="E51" s="219">
        <f>D38+E44</f>
        <v>14700</v>
      </c>
      <c r="F51" s="219"/>
      <c r="G51" s="188"/>
      <c r="H51" s="188"/>
      <c r="I51" s="188"/>
    </row>
    <row r="52" spans="1:10" ht="13.15" customHeight="1" x14ac:dyDescent="0.25">
      <c r="B52" s="251" t="s">
        <v>6</v>
      </c>
      <c r="C52" s="251"/>
      <c r="D52" s="218" t="s">
        <v>170</v>
      </c>
      <c r="E52" s="220">
        <f>D39</f>
        <v>25900</v>
      </c>
      <c r="F52" s="219"/>
    </row>
    <row r="53" spans="1:10" ht="13.15" customHeight="1" x14ac:dyDescent="0.25">
      <c r="B53" s="251"/>
      <c r="C53" s="251"/>
      <c r="D53" s="218" t="s">
        <v>172</v>
      </c>
      <c r="E53" s="219">
        <f>D39+E45</f>
        <v>27300</v>
      </c>
      <c r="F53" s="219"/>
    </row>
    <row r="54" spans="1:10" ht="13.15" customHeight="1" x14ac:dyDescent="0.25">
      <c r="B54" s="251"/>
      <c r="C54" s="251"/>
      <c r="D54" s="218" t="s">
        <v>171</v>
      </c>
      <c r="E54" s="219">
        <f>D39+E45+E45</f>
        <v>28700</v>
      </c>
      <c r="F54" s="219"/>
    </row>
    <row r="55" spans="1:10" ht="13.15" customHeight="1" x14ac:dyDescent="0.25">
      <c r="B55" s="252" t="s">
        <v>184</v>
      </c>
      <c r="C55" s="252"/>
      <c r="D55" s="221" t="s">
        <v>168</v>
      </c>
      <c r="E55" s="220">
        <f>D39</f>
        <v>25900</v>
      </c>
      <c r="F55" s="222"/>
    </row>
    <row r="56" spans="1:10" ht="13.15" customHeight="1" x14ac:dyDescent="0.25">
      <c r="B56" s="252"/>
      <c r="C56" s="252"/>
      <c r="D56" s="221" t="s">
        <v>169</v>
      </c>
      <c r="E56" s="222">
        <f>D39+E45</f>
        <v>27300</v>
      </c>
      <c r="F56" s="222"/>
    </row>
    <row r="57" spans="1:10" ht="13.15" customHeight="1" x14ac:dyDescent="0.25">
      <c r="B57" s="252" t="s">
        <v>48</v>
      </c>
      <c r="C57" s="252"/>
      <c r="D57" s="221" t="s">
        <v>168</v>
      </c>
      <c r="E57" s="220">
        <f>D40</f>
        <v>19400</v>
      </c>
      <c r="F57" s="222"/>
    </row>
    <row r="58" spans="1:10" ht="13.15" customHeight="1" x14ac:dyDescent="0.25">
      <c r="B58" s="252"/>
      <c r="C58" s="252"/>
      <c r="D58" s="221" t="s">
        <v>169</v>
      </c>
      <c r="E58" s="222">
        <f>D40+E44</f>
        <v>21150</v>
      </c>
      <c r="F58" s="222"/>
    </row>
    <row r="59" spans="1:10" ht="13.15" customHeight="1" x14ac:dyDescent="0.25">
      <c r="B59" s="253" t="s">
        <v>183</v>
      </c>
      <c r="C59" s="253"/>
      <c r="D59" s="223" t="s">
        <v>173</v>
      </c>
      <c r="E59" s="224">
        <v>5</v>
      </c>
      <c r="F59" s="222"/>
    </row>
    <row r="60" spans="1:10" x14ac:dyDescent="0.25">
      <c r="A60" s="3"/>
      <c r="B60" s="225"/>
      <c r="C60" s="225"/>
      <c r="D60" s="226"/>
      <c r="E60" s="226"/>
      <c r="F60" s="226"/>
      <c r="G60" s="226"/>
      <c r="H60" s="226"/>
      <c r="I60" s="226"/>
      <c r="J60" s="3"/>
    </row>
    <row r="61" spans="1:10" x14ac:dyDescent="0.25">
      <c r="A61" s="3"/>
      <c r="B61" s="185" t="s">
        <v>193</v>
      </c>
      <c r="J61" s="3"/>
    </row>
    <row r="62" spans="1:10" x14ac:dyDescent="0.25">
      <c r="B62" s="227" t="s">
        <v>192</v>
      </c>
    </row>
  </sheetData>
  <mergeCells count="29">
    <mergeCell ref="B52:C54"/>
    <mergeCell ref="B55:C56"/>
    <mergeCell ref="B57:C58"/>
    <mergeCell ref="B59:C59"/>
    <mergeCell ref="B40:C40"/>
    <mergeCell ref="B41:C41"/>
    <mergeCell ref="G43:H43"/>
    <mergeCell ref="B44:C45"/>
    <mergeCell ref="B47:C47"/>
    <mergeCell ref="B50:C51"/>
    <mergeCell ref="D24:D25"/>
    <mergeCell ref="I24:I25"/>
    <mergeCell ref="B35:C35"/>
    <mergeCell ref="B38:C38"/>
    <mergeCell ref="G38:H38"/>
    <mergeCell ref="B39:C39"/>
    <mergeCell ref="D10:D11"/>
    <mergeCell ref="I10:I11"/>
    <mergeCell ref="B21:D22"/>
    <mergeCell ref="G21:I22"/>
    <mergeCell ref="B23:C23"/>
    <mergeCell ref="G23:H23"/>
    <mergeCell ref="B9:C9"/>
    <mergeCell ref="G9:H9"/>
    <mergeCell ref="B2:D2"/>
    <mergeCell ref="B4:I4"/>
    <mergeCell ref="B5:I5"/>
    <mergeCell ref="B7:D8"/>
    <mergeCell ref="G7:I8"/>
  </mergeCells>
  <hyperlinks>
    <hyperlink ref="B62" r:id="rId1" xr:uid="{00000000-0004-0000-0000-000000000000}"/>
  </hyperlinks>
  <pageMargins left="0.75" right="0.75" top="1" bottom="1" header="0.3" footer="0.3"/>
  <pageSetup scale="75" orientation="portrait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/>
  </sheetPr>
  <dimension ref="A1:K51"/>
  <sheetViews>
    <sheetView showGridLines="0" topLeftCell="A28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6" width="11.28515625" style="3" customWidth="1"/>
    <col min="7" max="7" width="11.140625" style="3" customWidth="1"/>
    <col min="8" max="16384" width="11.42578125" style="3"/>
  </cols>
  <sheetData>
    <row r="1" spans="1:9" x14ac:dyDescent="0.25">
      <c r="A1" s="6" t="s">
        <v>72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23350</v>
      </c>
      <c r="C10" s="57">
        <v>0.15</v>
      </c>
      <c r="E10" s="18">
        <v>0</v>
      </c>
      <c r="F10" s="18">
        <v>39000</v>
      </c>
      <c r="G10" s="57">
        <v>0.15</v>
      </c>
    </row>
    <row r="11" spans="1:9" x14ac:dyDescent="0.25">
      <c r="A11" s="18">
        <v>23350</v>
      </c>
      <c r="B11" s="18">
        <v>56550</v>
      </c>
      <c r="C11" s="57">
        <v>0.28000000000000003</v>
      </c>
      <c r="E11" s="18">
        <v>39000</v>
      </c>
      <c r="F11" s="18">
        <v>94250</v>
      </c>
      <c r="G11" s="57">
        <v>0.28000000000000003</v>
      </c>
    </row>
    <row r="12" spans="1:9" x14ac:dyDescent="0.25">
      <c r="A12" s="18">
        <v>56550</v>
      </c>
      <c r="B12" s="18">
        <v>117950</v>
      </c>
      <c r="C12" s="57">
        <v>0.31</v>
      </c>
      <c r="E12" s="18">
        <v>94250</v>
      </c>
      <c r="F12" s="18">
        <v>143600</v>
      </c>
      <c r="G12" s="57">
        <v>0.31</v>
      </c>
    </row>
    <row r="13" spans="1:9" x14ac:dyDescent="0.25">
      <c r="A13" s="18">
        <v>117950</v>
      </c>
      <c r="B13" s="18">
        <v>256500</v>
      </c>
      <c r="C13" s="57">
        <v>0.36</v>
      </c>
      <c r="E13" s="18">
        <v>143600</v>
      </c>
      <c r="F13" s="18">
        <v>256500</v>
      </c>
      <c r="G13" s="57">
        <v>0.36</v>
      </c>
    </row>
    <row r="14" spans="1:9" x14ac:dyDescent="0.25">
      <c r="A14" s="20">
        <v>256500</v>
      </c>
      <c r="B14" s="20" t="s">
        <v>13</v>
      </c>
      <c r="C14" s="49">
        <v>0.39600000000000002</v>
      </c>
      <c r="E14" s="20">
        <v>256500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266" t="s">
        <v>37</v>
      </c>
      <c r="B16" s="280"/>
      <c r="C16" s="280"/>
      <c r="D16" s="10"/>
      <c r="E16" s="295" t="s">
        <v>43</v>
      </c>
      <c r="F16" s="296"/>
      <c r="G16" s="296"/>
    </row>
    <row r="17" spans="1:11" ht="14.25" thickBot="1" x14ac:dyDescent="0.3">
      <c r="A17" s="281"/>
      <c r="B17" s="281"/>
      <c r="C17" s="281"/>
      <c r="D17" s="26"/>
      <c r="E17" s="297"/>
      <c r="F17" s="297"/>
      <c r="G17" s="297"/>
    </row>
    <row r="18" spans="1:11" ht="14.25" thickTop="1" x14ac:dyDescent="0.25">
      <c r="A18" s="279" t="s">
        <v>2</v>
      </c>
      <c r="B18" s="279"/>
      <c r="C18" s="13"/>
      <c r="E18" s="279" t="s">
        <v>2</v>
      </c>
      <c r="F18" s="279"/>
      <c r="G18" s="13"/>
    </row>
    <row r="19" spans="1:11" x14ac:dyDescent="0.25">
      <c r="A19" s="15"/>
      <c r="B19" s="15" t="s">
        <v>34</v>
      </c>
      <c r="C19" s="283" t="s">
        <v>51</v>
      </c>
      <c r="E19" s="15"/>
      <c r="F19" s="15" t="s">
        <v>34</v>
      </c>
      <c r="G19" s="283" t="s">
        <v>51</v>
      </c>
    </row>
    <row r="20" spans="1:11" x14ac:dyDescent="0.25">
      <c r="A20" s="16" t="s">
        <v>35</v>
      </c>
      <c r="B20" s="16" t="s">
        <v>36</v>
      </c>
      <c r="C20" s="284"/>
      <c r="E20" s="16" t="s">
        <v>35</v>
      </c>
      <c r="F20" s="16" t="s">
        <v>36</v>
      </c>
      <c r="G20" s="284"/>
    </row>
    <row r="21" spans="1:11" x14ac:dyDescent="0.25">
      <c r="A21" s="15"/>
      <c r="B21" s="17"/>
      <c r="C21" s="15"/>
      <c r="E21" s="15"/>
      <c r="F21" s="17"/>
      <c r="G21" s="15"/>
    </row>
    <row r="22" spans="1:11" x14ac:dyDescent="0.25">
      <c r="A22" s="18">
        <v>0</v>
      </c>
      <c r="B22" s="18">
        <v>31250</v>
      </c>
      <c r="C22" s="57">
        <v>0.15</v>
      </c>
      <c r="E22" s="18">
        <v>0</v>
      </c>
      <c r="F22" s="18">
        <v>19500</v>
      </c>
      <c r="G22" s="57">
        <v>0.15</v>
      </c>
    </row>
    <row r="23" spans="1:11" x14ac:dyDescent="0.25">
      <c r="A23" s="18">
        <v>31250</v>
      </c>
      <c r="B23" s="18">
        <v>80750</v>
      </c>
      <c r="C23" s="57">
        <v>0.28000000000000003</v>
      </c>
      <c r="E23" s="18">
        <v>19500</v>
      </c>
      <c r="F23" s="18">
        <v>47125</v>
      </c>
      <c r="G23" s="57">
        <v>0.28000000000000003</v>
      </c>
    </row>
    <row r="24" spans="1:11" x14ac:dyDescent="0.25">
      <c r="A24" s="18">
        <v>80750</v>
      </c>
      <c r="B24" s="18">
        <v>130800</v>
      </c>
      <c r="C24" s="57">
        <v>0.31</v>
      </c>
      <c r="E24" s="18">
        <v>47125</v>
      </c>
      <c r="F24" s="18">
        <v>71800</v>
      </c>
      <c r="G24" s="57">
        <v>0.31</v>
      </c>
    </row>
    <row r="25" spans="1:11" x14ac:dyDescent="0.25">
      <c r="A25" s="18">
        <v>130800</v>
      </c>
      <c r="B25" s="18">
        <v>256500</v>
      </c>
      <c r="C25" s="57">
        <v>0.36</v>
      </c>
      <c r="E25" s="18">
        <v>71800</v>
      </c>
      <c r="F25" s="18">
        <v>128250</v>
      </c>
      <c r="G25" s="57">
        <v>0.36</v>
      </c>
    </row>
    <row r="26" spans="1:11" x14ac:dyDescent="0.25">
      <c r="A26" s="20">
        <v>256500</v>
      </c>
      <c r="B26" s="21" t="s">
        <v>13</v>
      </c>
      <c r="C26" s="49">
        <v>0.39600000000000002</v>
      </c>
      <c r="E26" s="20">
        <v>128250</v>
      </c>
      <c r="F26" s="21" t="s">
        <v>13</v>
      </c>
      <c r="G26" s="49">
        <v>0.39600000000000002</v>
      </c>
    </row>
    <row r="27" spans="1:11" x14ac:dyDescent="0.25">
      <c r="A27" s="18"/>
      <c r="B27" s="23"/>
      <c r="C27" s="19"/>
      <c r="E27" s="18"/>
      <c r="F27" s="23"/>
      <c r="G27" s="19"/>
    </row>
    <row r="28" spans="1:11" ht="14.25" thickBot="1" x14ac:dyDescent="0.3">
      <c r="A28" s="50" t="s">
        <v>87</v>
      </c>
      <c r="B28" s="66"/>
      <c r="C28" s="66"/>
      <c r="D28" s="27"/>
      <c r="E28" s="58" t="s">
        <v>88</v>
      </c>
      <c r="F28" s="59"/>
      <c r="G28" s="59"/>
    </row>
    <row r="29" spans="1:11" ht="13.5" customHeight="1" thickTop="1" x14ac:dyDescent="0.25">
      <c r="A29" s="12"/>
      <c r="B29" s="12" t="s">
        <v>45</v>
      </c>
      <c r="C29" s="12" t="s">
        <v>46</v>
      </c>
      <c r="E29" s="292" t="s">
        <v>73</v>
      </c>
      <c r="F29" s="292"/>
      <c r="G29" s="60">
        <v>57350</v>
      </c>
    </row>
    <row r="30" spans="1:11" x14ac:dyDescent="0.25">
      <c r="A30" s="32" t="s">
        <v>47</v>
      </c>
      <c r="B30" s="32">
        <v>3900</v>
      </c>
      <c r="C30" s="32">
        <v>950</v>
      </c>
      <c r="E30" s="61" t="s">
        <v>89</v>
      </c>
      <c r="F30" s="37"/>
      <c r="G30" s="37">
        <v>114700</v>
      </c>
    </row>
    <row r="31" spans="1:11" ht="27.75" thickBot="1" x14ac:dyDescent="0.3">
      <c r="A31" s="32" t="s">
        <v>57</v>
      </c>
      <c r="B31" s="32">
        <v>6550</v>
      </c>
      <c r="C31" s="32">
        <v>750</v>
      </c>
      <c r="E31" s="28" t="s">
        <v>123</v>
      </c>
      <c r="F31" s="11"/>
      <c r="G31" s="11"/>
    </row>
    <row r="32" spans="1:11" ht="27.75" thickTop="1" x14ac:dyDescent="0.25">
      <c r="A32" s="32" t="s">
        <v>48</v>
      </c>
      <c r="B32" s="32">
        <v>5750</v>
      </c>
      <c r="C32" s="32">
        <v>950</v>
      </c>
      <c r="E32" s="293" t="s">
        <v>107</v>
      </c>
      <c r="F32" s="293"/>
      <c r="G32" s="293"/>
      <c r="K32" s="51"/>
    </row>
    <row r="33" spans="1:7" ht="27" x14ac:dyDescent="0.25">
      <c r="A33" s="37" t="s">
        <v>73</v>
      </c>
      <c r="B33" s="37">
        <v>3275</v>
      </c>
      <c r="C33" s="37">
        <v>750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4.25" thickBot="1" x14ac:dyDescent="0.3">
      <c r="A35" s="51" t="s">
        <v>91</v>
      </c>
      <c r="E35" s="51" t="s">
        <v>86</v>
      </c>
      <c r="G35" s="39">
        <v>2500</v>
      </c>
    </row>
    <row r="36" spans="1:7" ht="14.25" thickTop="1" x14ac:dyDescent="0.25">
      <c r="A36" s="62"/>
      <c r="B36" s="294" t="s">
        <v>94</v>
      </c>
      <c r="C36" s="294"/>
    </row>
    <row r="37" spans="1:7" ht="27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114700</v>
      </c>
      <c r="C38" s="32">
        <f>B38+122500</f>
        <v>237200</v>
      </c>
      <c r="D38" s="39"/>
    </row>
    <row r="39" spans="1:7" ht="27" x14ac:dyDescent="0.25">
      <c r="A39" s="32" t="s">
        <v>57</v>
      </c>
      <c r="B39" s="32">
        <v>172050</v>
      </c>
      <c r="C39" s="32">
        <f>B39+122500</f>
        <v>294550</v>
      </c>
      <c r="D39" s="39"/>
    </row>
    <row r="40" spans="1:7" ht="27" x14ac:dyDescent="0.25">
      <c r="A40" s="32" t="s">
        <v>48</v>
      </c>
      <c r="B40" s="32">
        <v>143350</v>
      </c>
      <c r="C40" s="32">
        <f>B40+122500</f>
        <v>265850</v>
      </c>
      <c r="D40" s="39"/>
    </row>
    <row r="41" spans="1:7" ht="27" x14ac:dyDescent="0.25">
      <c r="A41" s="37" t="s">
        <v>73</v>
      </c>
      <c r="B41" s="37">
        <v>86025</v>
      </c>
      <c r="C41" s="37">
        <f>B41+61250</f>
        <v>147275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4.25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4.25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6400</v>
      </c>
      <c r="D46" s="44">
        <f>G35+B30+C30</f>
        <v>7350</v>
      </c>
      <c r="E46" s="44">
        <f>G35+B30+C30*2</f>
        <v>8300</v>
      </c>
      <c r="F46" s="44"/>
      <c r="G46" s="44"/>
    </row>
    <row r="47" spans="1:7" x14ac:dyDescent="0.25">
      <c r="A47" s="3" t="s">
        <v>48</v>
      </c>
      <c r="C47" s="44">
        <f>G35+B32</f>
        <v>8250</v>
      </c>
      <c r="D47" s="44">
        <f>G35+B32+C30</f>
        <v>9200</v>
      </c>
      <c r="E47" s="44">
        <f>G35+B32+C30*2</f>
        <v>10150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11550</v>
      </c>
      <c r="D48" s="45">
        <f>2*G35+B31+C31</f>
        <v>12300</v>
      </c>
      <c r="E48" s="45">
        <f>2*G35+B31+C31*2</f>
        <v>13050</v>
      </c>
      <c r="F48" s="45">
        <f>2*G35+B31+C31*3</f>
        <v>13800</v>
      </c>
      <c r="G48" s="45">
        <f>2*G35+B31+C31*4</f>
        <v>14550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E29:F29"/>
    <mergeCell ref="E32:G32"/>
    <mergeCell ref="B36:C36"/>
    <mergeCell ref="A18:B18"/>
    <mergeCell ref="E18:F18"/>
    <mergeCell ref="C19:C20"/>
    <mergeCell ref="G19:G20"/>
    <mergeCell ref="C7:C8"/>
    <mergeCell ref="G7:G8"/>
    <mergeCell ref="A16:C17"/>
    <mergeCell ref="E16:G17"/>
    <mergeCell ref="A4:C5"/>
    <mergeCell ref="E4:G5"/>
    <mergeCell ref="A6:B6"/>
    <mergeCell ref="E6:F6"/>
  </mergeCells>
  <phoneticPr fontId="0" type="noConversion"/>
  <printOptions horizontalCentered="1"/>
  <pageMargins left="0.75" right="0.75" top="1" bottom="1" header="0.5" footer="0.5"/>
  <pageSetup scale="9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autoPageBreaks="0"/>
  </sheetPr>
  <dimension ref="A1:I51"/>
  <sheetViews>
    <sheetView showGridLines="0" topLeftCell="A22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6" width="11.28515625" style="3" customWidth="1"/>
    <col min="7" max="7" width="11.140625" style="3" customWidth="1"/>
    <col min="8" max="16384" width="11.42578125" style="3"/>
  </cols>
  <sheetData>
    <row r="1" spans="1:9" x14ac:dyDescent="0.25">
      <c r="A1" s="6" t="s">
        <v>74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22750</v>
      </c>
      <c r="C10" s="57">
        <v>0.15</v>
      </c>
      <c r="E10" s="18">
        <v>0</v>
      </c>
      <c r="F10" s="18">
        <v>38000</v>
      </c>
      <c r="G10" s="57">
        <v>0.15</v>
      </c>
    </row>
    <row r="11" spans="1:9" x14ac:dyDescent="0.25">
      <c r="A11" s="18">
        <v>22750</v>
      </c>
      <c r="B11" s="18">
        <v>55100</v>
      </c>
      <c r="C11" s="57">
        <v>0.28000000000000003</v>
      </c>
      <c r="E11" s="18">
        <v>38000</v>
      </c>
      <c r="F11" s="18">
        <v>91850</v>
      </c>
      <c r="G11" s="57">
        <v>0.28000000000000003</v>
      </c>
    </row>
    <row r="12" spans="1:9" x14ac:dyDescent="0.25">
      <c r="A12" s="18">
        <v>55100</v>
      </c>
      <c r="B12" s="18">
        <v>115000</v>
      </c>
      <c r="C12" s="57">
        <v>0.31</v>
      </c>
      <c r="E12" s="18">
        <v>91850</v>
      </c>
      <c r="F12" s="18">
        <v>140000</v>
      </c>
      <c r="G12" s="57">
        <v>0.31</v>
      </c>
    </row>
    <row r="13" spans="1:9" x14ac:dyDescent="0.25">
      <c r="A13" s="18">
        <v>115000</v>
      </c>
      <c r="B13" s="18">
        <v>250000</v>
      </c>
      <c r="C13" s="57">
        <v>0.36</v>
      </c>
      <c r="E13" s="18">
        <v>140000</v>
      </c>
      <c r="F13" s="18">
        <v>250000</v>
      </c>
      <c r="G13" s="57">
        <v>0.36</v>
      </c>
    </row>
    <row r="14" spans="1:9" x14ac:dyDescent="0.25">
      <c r="A14" s="20">
        <v>250000</v>
      </c>
      <c r="B14" s="20" t="s">
        <v>13</v>
      </c>
      <c r="C14" s="49">
        <v>0.39600000000000002</v>
      </c>
      <c r="E14" s="20">
        <v>250000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266" t="s">
        <v>37</v>
      </c>
      <c r="B16" s="280"/>
      <c r="C16" s="280"/>
      <c r="D16" s="10"/>
      <c r="E16" s="295" t="s">
        <v>43</v>
      </c>
      <c r="F16" s="296"/>
      <c r="G16" s="296"/>
    </row>
    <row r="17" spans="1:7" ht="14.25" thickBot="1" x14ac:dyDescent="0.3">
      <c r="A17" s="281"/>
      <c r="B17" s="281"/>
      <c r="C17" s="281"/>
      <c r="D17" s="26"/>
      <c r="E17" s="297"/>
      <c r="F17" s="297"/>
      <c r="G17" s="297"/>
    </row>
    <row r="18" spans="1:7" ht="14.25" thickTop="1" x14ac:dyDescent="0.25">
      <c r="A18" s="279" t="s">
        <v>2</v>
      </c>
      <c r="B18" s="279"/>
      <c r="C18" s="13"/>
      <c r="E18" s="279" t="s">
        <v>2</v>
      </c>
      <c r="F18" s="279"/>
      <c r="G18" s="13"/>
    </row>
    <row r="19" spans="1:7" x14ac:dyDescent="0.25">
      <c r="A19" s="15"/>
      <c r="B19" s="15" t="s">
        <v>34</v>
      </c>
      <c r="C19" s="283" t="s">
        <v>51</v>
      </c>
      <c r="E19" s="15"/>
      <c r="F19" s="15" t="s">
        <v>34</v>
      </c>
      <c r="G19" s="283" t="s">
        <v>51</v>
      </c>
    </row>
    <row r="20" spans="1:7" x14ac:dyDescent="0.25">
      <c r="A20" s="16" t="s">
        <v>35</v>
      </c>
      <c r="B20" s="16" t="s">
        <v>36</v>
      </c>
      <c r="C20" s="284"/>
      <c r="E20" s="16" t="s">
        <v>35</v>
      </c>
      <c r="F20" s="16" t="s">
        <v>36</v>
      </c>
      <c r="G20" s="284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30500</v>
      </c>
      <c r="C22" s="57">
        <v>0.15</v>
      </c>
      <c r="E22" s="18">
        <v>0</v>
      </c>
      <c r="F22" s="18">
        <v>19000</v>
      </c>
      <c r="G22" s="57">
        <v>0.15</v>
      </c>
    </row>
    <row r="23" spans="1:7" x14ac:dyDescent="0.25">
      <c r="A23" s="18">
        <v>30500</v>
      </c>
      <c r="B23" s="18">
        <v>78700</v>
      </c>
      <c r="C23" s="57">
        <v>0.28000000000000003</v>
      </c>
      <c r="E23" s="18">
        <v>19000</v>
      </c>
      <c r="F23" s="18">
        <v>45925</v>
      </c>
      <c r="G23" s="57">
        <v>0.28000000000000003</v>
      </c>
    </row>
    <row r="24" spans="1:7" x14ac:dyDescent="0.25">
      <c r="A24" s="18">
        <v>78700</v>
      </c>
      <c r="B24" s="18">
        <v>127500</v>
      </c>
      <c r="C24" s="57">
        <v>0.31</v>
      </c>
      <c r="E24" s="18">
        <v>45925</v>
      </c>
      <c r="F24" s="18">
        <v>70000</v>
      </c>
      <c r="G24" s="57">
        <v>0.31</v>
      </c>
    </row>
    <row r="25" spans="1:7" x14ac:dyDescent="0.25">
      <c r="A25" s="18">
        <v>127500</v>
      </c>
      <c r="B25" s="18">
        <v>250000</v>
      </c>
      <c r="C25" s="57">
        <v>0.36</v>
      </c>
      <c r="E25" s="18">
        <v>70000</v>
      </c>
      <c r="F25" s="18">
        <v>125000</v>
      </c>
      <c r="G25" s="57">
        <v>0.36</v>
      </c>
    </row>
    <row r="26" spans="1:7" x14ac:dyDescent="0.25">
      <c r="A26" s="20">
        <v>250000</v>
      </c>
      <c r="B26" s="21" t="s">
        <v>13</v>
      </c>
      <c r="C26" s="49">
        <v>0.39600000000000002</v>
      </c>
      <c r="E26" s="20">
        <v>125000</v>
      </c>
      <c r="F26" s="21" t="s">
        <v>13</v>
      </c>
      <c r="G26" s="49">
        <v>0.39600000000000002</v>
      </c>
    </row>
    <row r="27" spans="1:7" x14ac:dyDescent="0.25">
      <c r="A27" s="18"/>
      <c r="B27" s="23"/>
      <c r="C27" s="19"/>
      <c r="E27" s="18"/>
      <c r="F27" s="23"/>
      <c r="G27" s="19"/>
    </row>
    <row r="28" spans="1:7" ht="14.25" thickBot="1" x14ac:dyDescent="0.3">
      <c r="A28" s="50" t="s">
        <v>87</v>
      </c>
      <c r="B28" s="66"/>
      <c r="C28" s="66"/>
      <c r="D28" s="27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292" t="s">
        <v>73</v>
      </c>
      <c r="F29" s="292"/>
      <c r="G29" s="60">
        <v>55900</v>
      </c>
    </row>
    <row r="30" spans="1:7" x14ac:dyDescent="0.25">
      <c r="A30" s="32" t="s">
        <v>47</v>
      </c>
      <c r="B30" s="32">
        <v>3800</v>
      </c>
      <c r="C30" s="32">
        <v>950</v>
      </c>
      <c r="E30" s="61" t="s">
        <v>89</v>
      </c>
      <c r="F30" s="37"/>
      <c r="G30" s="37">
        <v>111800</v>
      </c>
    </row>
    <row r="31" spans="1:7" ht="27.75" thickBot="1" x14ac:dyDescent="0.3">
      <c r="A31" s="32" t="s">
        <v>57</v>
      </c>
      <c r="B31" s="32">
        <v>6350</v>
      </c>
      <c r="C31" s="32">
        <v>750</v>
      </c>
      <c r="E31" s="28" t="s">
        <v>123</v>
      </c>
      <c r="F31" s="11"/>
      <c r="G31" s="11"/>
    </row>
    <row r="32" spans="1:7" ht="27.75" thickTop="1" x14ac:dyDescent="0.25">
      <c r="A32" s="32" t="s">
        <v>48</v>
      </c>
      <c r="B32" s="32">
        <v>5600</v>
      </c>
      <c r="C32" s="32">
        <v>950</v>
      </c>
      <c r="E32" s="293" t="s">
        <v>108</v>
      </c>
      <c r="F32" s="293"/>
      <c r="G32" s="293"/>
    </row>
    <row r="33" spans="1:7" ht="27" x14ac:dyDescent="0.25">
      <c r="A33" s="37" t="s">
        <v>73</v>
      </c>
      <c r="B33" s="37">
        <v>3175</v>
      </c>
      <c r="C33" s="37">
        <v>750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4.25" thickBot="1" x14ac:dyDescent="0.3">
      <c r="A35" s="51" t="s">
        <v>91</v>
      </c>
      <c r="E35" s="51" t="s">
        <v>86</v>
      </c>
      <c r="G35" s="39">
        <v>2450</v>
      </c>
    </row>
    <row r="36" spans="1:7" ht="14.25" thickTop="1" x14ac:dyDescent="0.25">
      <c r="A36" s="62"/>
      <c r="B36" s="294" t="s">
        <v>94</v>
      </c>
      <c r="C36" s="294"/>
    </row>
    <row r="37" spans="1:7" ht="27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111800</v>
      </c>
      <c r="C38" s="32">
        <f>B38+122500</f>
        <v>234300</v>
      </c>
      <c r="D38" s="39"/>
    </row>
    <row r="39" spans="1:7" ht="27" x14ac:dyDescent="0.25">
      <c r="A39" s="32" t="s">
        <v>57</v>
      </c>
      <c r="B39" s="32">
        <v>167700</v>
      </c>
      <c r="C39" s="32">
        <f>B39+122500</f>
        <v>290200</v>
      </c>
      <c r="D39" s="39"/>
    </row>
    <row r="40" spans="1:7" ht="27" x14ac:dyDescent="0.25">
      <c r="A40" s="32" t="s">
        <v>48</v>
      </c>
      <c r="B40" s="32">
        <v>139750</v>
      </c>
      <c r="C40" s="32">
        <f>B40+122500</f>
        <v>262250</v>
      </c>
      <c r="D40" s="39"/>
    </row>
    <row r="41" spans="1:7" ht="27" x14ac:dyDescent="0.25">
      <c r="A41" s="37" t="s">
        <v>73</v>
      </c>
      <c r="B41" s="37">
        <v>83850</v>
      </c>
      <c r="C41" s="37">
        <f>B41+61250</f>
        <v>145100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4.25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4.25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6250</v>
      </c>
      <c r="D46" s="44">
        <f>G35+B30+C30</f>
        <v>7200</v>
      </c>
      <c r="E46" s="44">
        <f>G35+B30+C30*2</f>
        <v>8150</v>
      </c>
      <c r="F46" s="44"/>
      <c r="G46" s="44"/>
    </row>
    <row r="47" spans="1:7" x14ac:dyDescent="0.25">
      <c r="A47" s="3" t="s">
        <v>48</v>
      </c>
      <c r="C47" s="44">
        <f>G35+B32</f>
        <v>8050</v>
      </c>
      <c r="D47" s="44">
        <f>G35+B32+C30</f>
        <v>9000</v>
      </c>
      <c r="E47" s="44">
        <f>G35+B32+C30*2</f>
        <v>9950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11250</v>
      </c>
      <c r="D48" s="45">
        <f>2*G35+B31+C31</f>
        <v>12000</v>
      </c>
      <c r="E48" s="45">
        <f>2*G35+B31+C31*2</f>
        <v>12750</v>
      </c>
      <c r="F48" s="45">
        <f>2*G35+B31+C31*3</f>
        <v>13500</v>
      </c>
      <c r="G48" s="45">
        <f>2*G35+B31+C31*4</f>
        <v>14250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A4:C5"/>
    <mergeCell ref="E4:G5"/>
    <mergeCell ref="A6:B6"/>
    <mergeCell ref="E6:F6"/>
    <mergeCell ref="E16:G17"/>
    <mergeCell ref="E32:G32"/>
    <mergeCell ref="B36:C36"/>
    <mergeCell ref="G19:G20"/>
    <mergeCell ref="C7:C8"/>
    <mergeCell ref="G7:G8"/>
    <mergeCell ref="A16:C17"/>
    <mergeCell ref="E29:F29"/>
    <mergeCell ref="A18:B18"/>
    <mergeCell ref="E18:F18"/>
    <mergeCell ref="C19:C20"/>
  </mergeCells>
  <phoneticPr fontId="0" type="noConversion"/>
  <printOptions horizontalCentered="1"/>
  <pageMargins left="0.75" right="0.75" top="1" bottom="1" header="0.5" footer="0.5"/>
  <pageSetup scale="9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/>
  </sheetPr>
  <dimension ref="A1:I51"/>
  <sheetViews>
    <sheetView showGridLines="0" topLeftCell="A34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6" width="11.28515625" style="3" customWidth="1"/>
    <col min="7" max="7" width="11.140625" style="3" customWidth="1"/>
    <col min="8" max="16384" width="11.42578125" style="3"/>
  </cols>
  <sheetData>
    <row r="1" spans="1:9" x14ac:dyDescent="0.25">
      <c r="A1" s="6" t="s">
        <v>75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22100</v>
      </c>
      <c r="C10" s="57">
        <v>0.15</v>
      </c>
      <c r="E10" s="18">
        <v>0</v>
      </c>
      <c r="F10" s="18">
        <v>36900</v>
      </c>
      <c r="G10" s="57">
        <v>0.15</v>
      </c>
    </row>
    <row r="11" spans="1:9" x14ac:dyDescent="0.25">
      <c r="A11" s="18">
        <v>22100</v>
      </c>
      <c r="B11" s="18">
        <v>53500</v>
      </c>
      <c r="C11" s="57">
        <v>0.28000000000000003</v>
      </c>
      <c r="E11" s="18">
        <v>36900</v>
      </c>
      <c r="F11" s="18">
        <v>89150</v>
      </c>
      <c r="G11" s="57">
        <v>0.28000000000000003</v>
      </c>
    </row>
    <row r="12" spans="1:9" x14ac:dyDescent="0.25">
      <c r="A12" s="18">
        <v>53500</v>
      </c>
      <c r="B12" s="18">
        <v>115000</v>
      </c>
      <c r="C12" s="57">
        <v>0.31</v>
      </c>
      <c r="E12" s="18">
        <v>89150</v>
      </c>
      <c r="F12" s="18">
        <v>140000</v>
      </c>
      <c r="G12" s="57">
        <v>0.31</v>
      </c>
    </row>
    <row r="13" spans="1:9" x14ac:dyDescent="0.25">
      <c r="A13" s="18">
        <v>115000</v>
      </c>
      <c r="B13" s="18">
        <v>250000</v>
      </c>
      <c r="C13" s="57">
        <v>0.36</v>
      </c>
      <c r="E13" s="18">
        <v>140000</v>
      </c>
      <c r="F13" s="18">
        <v>250000</v>
      </c>
      <c r="G13" s="57">
        <v>0.36</v>
      </c>
    </row>
    <row r="14" spans="1:9" x14ac:dyDescent="0.25">
      <c r="A14" s="20">
        <v>250000</v>
      </c>
      <c r="B14" s="20" t="s">
        <v>13</v>
      </c>
      <c r="C14" s="49">
        <v>0.39600000000000002</v>
      </c>
      <c r="E14" s="20">
        <v>250000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266" t="s">
        <v>37</v>
      </c>
      <c r="B16" s="280"/>
      <c r="C16" s="280"/>
      <c r="D16" s="10"/>
      <c r="E16" s="295" t="s">
        <v>43</v>
      </c>
      <c r="F16" s="296"/>
      <c r="G16" s="296"/>
    </row>
    <row r="17" spans="1:7" ht="14.25" thickBot="1" x14ac:dyDescent="0.3">
      <c r="A17" s="281"/>
      <c r="B17" s="281"/>
      <c r="C17" s="281"/>
      <c r="D17" s="26"/>
      <c r="E17" s="297"/>
      <c r="F17" s="297"/>
      <c r="G17" s="297"/>
    </row>
    <row r="18" spans="1:7" ht="14.25" thickTop="1" x14ac:dyDescent="0.25">
      <c r="A18" s="279" t="s">
        <v>2</v>
      </c>
      <c r="B18" s="279"/>
      <c r="C18" s="13"/>
      <c r="E18" s="279" t="s">
        <v>2</v>
      </c>
      <c r="F18" s="279"/>
      <c r="G18" s="13"/>
    </row>
    <row r="19" spans="1:7" x14ac:dyDescent="0.25">
      <c r="A19" s="15"/>
      <c r="B19" s="15" t="s">
        <v>34</v>
      </c>
      <c r="C19" s="283" t="s">
        <v>51</v>
      </c>
      <c r="E19" s="15"/>
      <c r="F19" s="15" t="s">
        <v>34</v>
      </c>
      <c r="G19" s="283" t="s">
        <v>51</v>
      </c>
    </row>
    <row r="20" spans="1:7" x14ac:dyDescent="0.25">
      <c r="A20" s="16" t="s">
        <v>35</v>
      </c>
      <c r="B20" s="16" t="s">
        <v>36</v>
      </c>
      <c r="C20" s="284"/>
      <c r="E20" s="16" t="s">
        <v>35</v>
      </c>
      <c r="F20" s="16" t="s">
        <v>36</v>
      </c>
      <c r="G20" s="284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29600</v>
      </c>
      <c r="C22" s="57">
        <v>0.15</v>
      </c>
      <c r="E22" s="18">
        <v>0</v>
      </c>
      <c r="F22" s="18">
        <v>18450</v>
      </c>
      <c r="G22" s="57">
        <v>0.15</v>
      </c>
    </row>
    <row r="23" spans="1:7" x14ac:dyDescent="0.25">
      <c r="A23" s="18">
        <v>29600</v>
      </c>
      <c r="B23" s="18">
        <v>76400</v>
      </c>
      <c r="C23" s="57">
        <v>0.28000000000000003</v>
      </c>
      <c r="E23" s="18">
        <v>18450</v>
      </c>
      <c r="F23" s="18">
        <v>44575</v>
      </c>
      <c r="G23" s="57">
        <v>0.28000000000000003</v>
      </c>
    </row>
    <row r="24" spans="1:7" x14ac:dyDescent="0.25">
      <c r="A24" s="18">
        <v>76400</v>
      </c>
      <c r="B24" s="18">
        <v>127500</v>
      </c>
      <c r="C24" s="57">
        <v>0.31</v>
      </c>
      <c r="E24" s="18">
        <v>44575</v>
      </c>
      <c r="F24" s="18">
        <v>70000</v>
      </c>
      <c r="G24" s="57">
        <v>0.31</v>
      </c>
    </row>
    <row r="25" spans="1:7" x14ac:dyDescent="0.25">
      <c r="A25" s="18">
        <v>127500</v>
      </c>
      <c r="B25" s="18">
        <v>250000</v>
      </c>
      <c r="C25" s="57">
        <v>0.36</v>
      </c>
      <c r="E25" s="18">
        <v>70000</v>
      </c>
      <c r="F25" s="18">
        <v>125000</v>
      </c>
      <c r="G25" s="57">
        <v>0.36</v>
      </c>
    </row>
    <row r="26" spans="1:7" x14ac:dyDescent="0.25">
      <c r="A26" s="20">
        <v>250000</v>
      </c>
      <c r="B26" s="21" t="s">
        <v>13</v>
      </c>
      <c r="C26" s="49">
        <v>0.39600000000000002</v>
      </c>
      <c r="E26" s="20">
        <v>125000</v>
      </c>
      <c r="F26" s="21" t="s">
        <v>13</v>
      </c>
      <c r="G26" s="49">
        <v>0.39600000000000002</v>
      </c>
    </row>
    <row r="27" spans="1:7" x14ac:dyDescent="0.25">
      <c r="A27" s="18"/>
      <c r="B27" s="23"/>
      <c r="C27" s="19"/>
      <c r="E27" s="18"/>
      <c r="F27" s="23"/>
      <c r="G27" s="19"/>
    </row>
    <row r="28" spans="1:7" ht="14.25" thickBot="1" x14ac:dyDescent="0.3">
      <c r="A28" s="50" t="s">
        <v>87</v>
      </c>
      <c r="B28" s="66"/>
      <c r="C28" s="66"/>
      <c r="D28" s="27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292" t="s">
        <v>73</v>
      </c>
      <c r="F29" s="292"/>
      <c r="G29" s="60">
        <v>54225</v>
      </c>
    </row>
    <row r="30" spans="1:7" x14ac:dyDescent="0.25">
      <c r="A30" s="32" t="s">
        <v>47</v>
      </c>
      <c r="B30" s="32">
        <v>3700</v>
      </c>
      <c r="C30" s="32">
        <v>900</v>
      </c>
      <c r="E30" s="61" t="s">
        <v>89</v>
      </c>
      <c r="F30" s="37"/>
      <c r="G30" s="37">
        <v>108450</v>
      </c>
    </row>
    <row r="31" spans="1:7" ht="27.75" thickBot="1" x14ac:dyDescent="0.3">
      <c r="A31" s="32" t="s">
        <v>57</v>
      </c>
      <c r="B31" s="32">
        <v>6200</v>
      </c>
      <c r="C31" s="32">
        <v>700</v>
      </c>
      <c r="E31" s="28" t="s">
        <v>123</v>
      </c>
      <c r="F31" s="11"/>
      <c r="G31" s="11"/>
    </row>
    <row r="32" spans="1:7" ht="27.75" thickTop="1" x14ac:dyDescent="0.25">
      <c r="A32" s="32" t="s">
        <v>48</v>
      </c>
      <c r="B32" s="32">
        <v>5450</v>
      </c>
      <c r="C32" s="32">
        <v>900</v>
      </c>
      <c r="E32" s="293" t="s">
        <v>108</v>
      </c>
      <c r="F32" s="293"/>
      <c r="G32" s="293"/>
    </row>
    <row r="33" spans="1:7" ht="27" x14ac:dyDescent="0.25">
      <c r="A33" s="37" t="s">
        <v>73</v>
      </c>
      <c r="B33" s="37">
        <v>3100</v>
      </c>
      <c r="C33" s="37">
        <v>700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4.25" thickBot="1" x14ac:dyDescent="0.3">
      <c r="A35" s="51" t="s">
        <v>91</v>
      </c>
      <c r="E35" s="51" t="s">
        <v>86</v>
      </c>
      <c r="G35" s="39">
        <v>2350</v>
      </c>
    </row>
    <row r="36" spans="1:7" ht="14.25" thickTop="1" x14ac:dyDescent="0.25">
      <c r="A36" s="62"/>
      <c r="B36" s="294" t="s">
        <v>94</v>
      </c>
      <c r="C36" s="294"/>
    </row>
    <row r="37" spans="1:7" ht="27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108450</v>
      </c>
      <c r="C38" s="32">
        <f>B38+122500</f>
        <v>230950</v>
      </c>
      <c r="D38" s="39"/>
    </row>
    <row r="39" spans="1:7" ht="27" x14ac:dyDescent="0.25">
      <c r="A39" s="32" t="s">
        <v>57</v>
      </c>
      <c r="B39" s="32">
        <v>162700</v>
      </c>
      <c r="C39" s="32">
        <f>B39+122500</f>
        <v>285200</v>
      </c>
      <c r="D39" s="39"/>
    </row>
    <row r="40" spans="1:7" ht="27" x14ac:dyDescent="0.25">
      <c r="A40" s="32" t="s">
        <v>48</v>
      </c>
      <c r="B40" s="32">
        <v>135600</v>
      </c>
      <c r="C40" s="32">
        <f>B40+122500</f>
        <v>258100</v>
      </c>
      <c r="D40" s="39"/>
    </row>
    <row r="41" spans="1:7" ht="27" x14ac:dyDescent="0.25">
      <c r="A41" s="37" t="s">
        <v>73</v>
      </c>
      <c r="B41" s="37">
        <v>81350</v>
      </c>
      <c r="C41" s="37">
        <f>B41+61250</f>
        <v>142600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4.25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4.25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6050</v>
      </c>
      <c r="D46" s="44">
        <f>G35+B30+C30</f>
        <v>6950</v>
      </c>
      <c r="E46" s="44">
        <f>G35+B30+C30*2</f>
        <v>7850</v>
      </c>
      <c r="F46" s="44"/>
      <c r="G46" s="44"/>
    </row>
    <row r="47" spans="1:7" x14ac:dyDescent="0.25">
      <c r="A47" s="3" t="s">
        <v>48</v>
      </c>
      <c r="C47" s="44">
        <f>G35+B32</f>
        <v>7800</v>
      </c>
      <c r="D47" s="44">
        <f>G35+B32+C30</f>
        <v>8700</v>
      </c>
      <c r="E47" s="44">
        <f>G35+B32+C30*2</f>
        <v>9600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10900</v>
      </c>
      <c r="D48" s="45">
        <f>2*G35+B31+C31</f>
        <v>11600</v>
      </c>
      <c r="E48" s="45">
        <f>2*G35+B31+C31*2</f>
        <v>12300</v>
      </c>
      <c r="F48" s="45">
        <f>2*G35+B31+C31*3</f>
        <v>13000</v>
      </c>
      <c r="G48" s="45">
        <f>2*G35+B31+C31*4</f>
        <v>13700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A4:C5"/>
    <mergeCell ref="E4:G5"/>
    <mergeCell ref="A6:B6"/>
    <mergeCell ref="E6:F6"/>
    <mergeCell ref="E16:G17"/>
    <mergeCell ref="E32:G32"/>
    <mergeCell ref="B36:C36"/>
    <mergeCell ref="G19:G20"/>
    <mergeCell ref="C7:C8"/>
    <mergeCell ref="G7:G8"/>
    <mergeCell ref="A16:C17"/>
    <mergeCell ref="E29:F29"/>
    <mergeCell ref="A18:B18"/>
    <mergeCell ref="E18:F18"/>
    <mergeCell ref="C19:C20"/>
  </mergeCells>
  <phoneticPr fontId="0" type="noConversion"/>
  <printOptions horizontalCentered="1"/>
  <pageMargins left="0.75" right="0.75" top="1" bottom="1" header="0.5" footer="0.5"/>
  <pageSetup scale="8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autoPageBreaks="0"/>
  </sheetPr>
  <dimension ref="A1:I46"/>
  <sheetViews>
    <sheetView showGridLines="0" topLeftCell="A25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6" width="11.28515625" style="3" customWidth="1"/>
    <col min="7" max="7" width="11.140625" style="3" customWidth="1"/>
    <col min="8" max="16384" width="11.42578125" style="3"/>
  </cols>
  <sheetData>
    <row r="1" spans="1:9" x14ac:dyDescent="0.25">
      <c r="A1" s="6" t="s">
        <v>76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21450</v>
      </c>
      <c r="C10" s="57">
        <v>0.15</v>
      </c>
      <c r="E10" s="18">
        <v>0</v>
      </c>
      <c r="F10" s="18">
        <v>35800</v>
      </c>
      <c r="G10" s="57">
        <v>0.15</v>
      </c>
    </row>
    <row r="11" spans="1:9" x14ac:dyDescent="0.25">
      <c r="A11" s="18">
        <v>21450</v>
      </c>
      <c r="B11" s="18">
        <v>51900</v>
      </c>
      <c r="C11" s="57">
        <v>0.28000000000000003</v>
      </c>
      <c r="E11" s="18">
        <v>35800</v>
      </c>
      <c r="F11" s="18">
        <v>86500</v>
      </c>
      <c r="G11" s="57">
        <v>0.28000000000000003</v>
      </c>
    </row>
    <row r="12" spans="1:9" x14ac:dyDescent="0.25">
      <c r="A12" s="20">
        <v>51900</v>
      </c>
      <c r="B12" s="20" t="s">
        <v>13</v>
      </c>
      <c r="C12" s="49">
        <v>0.31</v>
      </c>
      <c r="E12" s="20">
        <v>86500</v>
      </c>
      <c r="F12" s="20" t="s">
        <v>13</v>
      </c>
      <c r="G12" s="49">
        <v>0.31</v>
      </c>
    </row>
    <row r="13" spans="1:9" x14ac:dyDescent="0.25">
      <c r="A13" s="18"/>
      <c r="B13" s="23"/>
      <c r="C13" s="24"/>
      <c r="D13" s="14"/>
      <c r="E13" s="14"/>
      <c r="G13" s="18"/>
    </row>
    <row r="14" spans="1:9" x14ac:dyDescent="0.25">
      <c r="A14" s="266" t="s">
        <v>37</v>
      </c>
      <c r="B14" s="280"/>
      <c r="C14" s="280"/>
      <c r="D14" s="10"/>
      <c r="E14" s="295" t="s">
        <v>43</v>
      </c>
      <c r="F14" s="296"/>
      <c r="G14" s="296"/>
    </row>
    <row r="15" spans="1:9" ht="14.25" thickBot="1" x14ac:dyDescent="0.3">
      <c r="A15" s="281"/>
      <c r="B15" s="281"/>
      <c r="C15" s="281"/>
      <c r="D15" s="26"/>
      <c r="E15" s="297"/>
      <c r="F15" s="297"/>
      <c r="G15" s="297"/>
    </row>
    <row r="16" spans="1:9" ht="14.25" thickTop="1" x14ac:dyDescent="0.25">
      <c r="A16" s="279" t="s">
        <v>2</v>
      </c>
      <c r="B16" s="279"/>
      <c r="C16" s="13"/>
      <c r="E16" s="279" t="s">
        <v>2</v>
      </c>
      <c r="F16" s="279"/>
      <c r="G16" s="13"/>
    </row>
    <row r="17" spans="1:7" x14ac:dyDescent="0.25">
      <c r="A17" s="15"/>
      <c r="B17" s="15" t="s">
        <v>34</v>
      </c>
      <c r="C17" s="283" t="s">
        <v>51</v>
      </c>
      <c r="E17" s="15"/>
      <c r="F17" s="15" t="s">
        <v>34</v>
      </c>
      <c r="G17" s="283" t="s">
        <v>51</v>
      </c>
    </row>
    <row r="18" spans="1:7" x14ac:dyDescent="0.25">
      <c r="A18" s="16" t="s">
        <v>35</v>
      </c>
      <c r="B18" s="16" t="s">
        <v>36</v>
      </c>
      <c r="C18" s="284"/>
      <c r="E18" s="16" t="s">
        <v>35</v>
      </c>
      <c r="F18" s="16" t="s">
        <v>36</v>
      </c>
      <c r="G18" s="284"/>
    </row>
    <row r="19" spans="1:7" x14ac:dyDescent="0.25">
      <c r="A19" s="15"/>
      <c r="B19" s="17"/>
      <c r="C19" s="15"/>
      <c r="E19" s="15"/>
      <c r="F19" s="17"/>
      <c r="G19" s="15"/>
    </row>
    <row r="20" spans="1:7" x14ac:dyDescent="0.25">
      <c r="A20" s="18">
        <v>0</v>
      </c>
      <c r="B20" s="18">
        <v>28750</v>
      </c>
      <c r="C20" s="57">
        <v>0.15</v>
      </c>
      <c r="E20" s="18">
        <v>0</v>
      </c>
      <c r="F20" s="18">
        <v>17900</v>
      </c>
      <c r="G20" s="57">
        <v>0.15</v>
      </c>
    </row>
    <row r="21" spans="1:7" x14ac:dyDescent="0.25">
      <c r="A21" s="18">
        <v>28750</v>
      </c>
      <c r="B21" s="18">
        <v>74150</v>
      </c>
      <c r="C21" s="57">
        <v>0.28000000000000003</v>
      </c>
      <c r="E21" s="18">
        <v>17900</v>
      </c>
      <c r="F21" s="18">
        <v>43250</v>
      </c>
      <c r="G21" s="57">
        <v>0.28000000000000003</v>
      </c>
    </row>
    <row r="22" spans="1:7" x14ac:dyDescent="0.25">
      <c r="A22" s="20">
        <v>74150</v>
      </c>
      <c r="B22" s="21" t="s">
        <v>13</v>
      </c>
      <c r="C22" s="49">
        <v>0.31</v>
      </c>
      <c r="E22" s="20">
        <v>43250</v>
      </c>
      <c r="F22" s="21" t="s">
        <v>13</v>
      </c>
      <c r="G22" s="49">
        <v>0.31</v>
      </c>
    </row>
    <row r="23" spans="1:7" x14ac:dyDescent="0.25">
      <c r="A23" s="18"/>
      <c r="B23" s="23"/>
      <c r="C23" s="19"/>
      <c r="E23" s="18"/>
      <c r="F23" s="23"/>
      <c r="G23" s="19"/>
    </row>
    <row r="24" spans="1:7" ht="14.25" thickBot="1" x14ac:dyDescent="0.3">
      <c r="A24" s="50" t="s">
        <v>87</v>
      </c>
      <c r="B24" s="66"/>
      <c r="C24" s="66"/>
      <c r="D24" s="27"/>
      <c r="E24" s="58" t="s">
        <v>88</v>
      </c>
      <c r="F24" s="59"/>
      <c r="G24" s="59"/>
    </row>
    <row r="25" spans="1:7" ht="13.5" customHeight="1" thickTop="1" x14ac:dyDescent="0.25">
      <c r="A25" s="12"/>
      <c r="B25" s="12" t="s">
        <v>45</v>
      </c>
      <c r="C25" s="12" t="s">
        <v>46</v>
      </c>
      <c r="E25" s="292" t="s">
        <v>73</v>
      </c>
      <c r="F25" s="292"/>
      <c r="G25" s="60">
        <v>52625</v>
      </c>
    </row>
    <row r="26" spans="1:7" x14ac:dyDescent="0.25">
      <c r="A26" s="32" t="s">
        <v>47</v>
      </c>
      <c r="B26" s="32">
        <v>3600</v>
      </c>
      <c r="C26" s="32">
        <v>900</v>
      </c>
      <c r="E26" s="61" t="s">
        <v>89</v>
      </c>
      <c r="F26" s="37"/>
      <c r="G26" s="37">
        <v>105250</v>
      </c>
    </row>
    <row r="27" spans="1:7" ht="27.75" thickBot="1" x14ac:dyDescent="0.3">
      <c r="A27" s="32" t="s">
        <v>57</v>
      </c>
      <c r="B27" s="32">
        <v>6000</v>
      </c>
      <c r="C27" s="32">
        <v>700</v>
      </c>
      <c r="E27" s="28" t="s">
        <v>123</v>
      </c>
      <c r="F27" s="11"/>
      <c r="G27" s="11"/>
    </row>
    <row r="28" spans="1:7" ht="27.75" thickTop="1" x14ac:dyDescent="0.25">
      <c r="A28" s="32" t="s">
        <v>48</v>
      </c>
      <c r="B28" s="32">
        <v>5250</v>
      </c>
      <c r="C28" s="32">
        <v>900</v>
      </c>
      <c r="E28" s="293" t="s">
        <v>108</v>
      </c>
      <c r="F28" s="293"/>
      <c r="G28" s="293"/>
    </row>
    <row r="29" spans="1:7" ht="27" x14ac:dyDescent="0.25">
      <c r="A29" s="37" t="s">
        <v>73</v>
      </c>
      <c r="B29" s="37">
        <v>3000</v>
      </c>
      <c r="C29" s="37">
        <v>700</v>
      </c>
    </row>
    <row r="30" spans="1:7" x14ac:dyDescent="0.25">
      <c r="A30" s="6"/>
      <c r="B30" s="7"/>
      <c r="C30" s="8"/>
      <c r="D30" s="8"/>
      <c r="E30" s="8"/>
      <c r="F30" s="8"/>
      <c r="G30" s="8"/>
    </row>
    <row r="31" spans="1:7" ht="14.25" thickBot="1" x14ac:dyDescent="0.3">
      <c r="A31" s="51" t="s">
        <v>91</v>
      </c>
      <c r="E31" s="51" t="s">
        <v>86</v>
      </c>
      <c r="G31" s="39">
        <v>2300</v>
      </c>
    </row>
    <row r="32" spans="1:7" ht="14.25" thickTop="1" x14ac:dyDescent="0.25">
      <c r="A32" s="62"/>
      <c r="B32" s="294" t="s">
        <v>94</v>
      </c>
      <c r="C32" s="294"/>
    </row>
    <row r="33" spans="1:7" ht="27" x14ac:dyDescent="0.25">
      <c r="A33" s="16"/>
      <c r="B33" s="16" t="s">
        <v>92</v>
      </c>
      <c r="C33" s="16" t="s">
        <v>93</v>
      </c>
    </row>
    <row r="34" spans="1:7" x14ac:dyDescent="0.25">
      <c r="A34" s="32" t="s">
        <v>47</v>
      </c>
      <c r="B34" s="32">
        <v>105250</v>
      </c>
      <c r="C34" s="32">
        <f>B34+122500</f>
        <v>227750</v>
      </c>
      <c r="D34" s="39"/>
    </row>
    <row r="35" spans="1:7" ht="27" x14ac:dyDescent="0.25">
      <c r="A35" s="32" t="s">
        <v>57</v>
      </c>
      <c r="B35" s="32">
        <v>157900</v>
      </c>
      <c r="C35" s="32">
        <f>B35+122500</f>
        <v>280400</v>
      </c>
      <c r="D35" s="39"/>
    </row>
    <row r="36" spans="1:7" ht="27" x14ac:dyDescent="0.25">
      <c r="A36" s="32" t="s">
        <v>48</v>
      </c>
      <c r="B36" s="32">
        <v>131550</v>
      </c>
      <c r="C36" s="32">
        <f>B36+122500</f>
        <v>254050</v>
      </c>
      <c r="D36" s="39"/>
    </row>
    <row r="37" spans="1:7" ht="27" x14ac:dyDescent="0.25">
      <c r="A37" s="37" t="s">
        <v>73</v>
      </c>
      <c r="B37" s="37">
        <v>78950</v>
      </c>
      <c r="C37" s="37">
        <f>B37+61250</f>
        <v>140200</v>
      </c>
      <c r="D37" s="39"/>
    </row>
    <row r="38" spans="1:7" x14ac:dyDescent="0.25">
      <c r="A38" s="64"/>
      <c r="B38" s="7"/>
      <c r="C38" s="7"/>
      <c r="D38" s="7"/>
      <c r="E38" s="7"/>
      <c r="F38" s="7"/>
    </row>
    <row r="39" spans="1:7" ht="14.25" thickBot="1" x14ac:dyDescent="0.3">
      <c r="A39" s="40" t="s">
        <v>49</v>
      </c>
      <c r="B39" s="40"/>
      <c r="C39" s="40"/>
      <c r="D39" s="40"/>
      <c r="E39" s="40"/>
      <c r="F39" s="40"/>
      <c r="G39" s="52"/>
    </row>
    <row r="40" spans="1:7" ht="14.25" thickTop="1" x14ac:dyDescent="0.25">
      <c r="C40" s="53" t="s">
        <v>50</v>
      </c>
      <c r="D40" s="53"/>
      <c r="E40" s="53"/>
      <c r="F40" s="53"/>
      <c r="G40" s="53"/>
    </row>
    <row r="41" spans="1:7" x14ac:dyDescent="0.25">
      <c r="C41" s="55">
        <v>0</v>
      </c>
      <c r="D41" s="55">
        <v>1</v>
      </c>
      <c r="E41" s="55">
        <v>2</v>
      </c>
      <c r="F41" s="55">
        <v>3</v>
      </c>
      <c r="G41" s="55">
        <v>4</v>
      </c>
    </row>
    <row r="42" spans="1:7" x14ac:dyDescent="0.25">
      <c r="A42" s="3" t="s">
        <v>47</v>
      </c>
      <c r="C42" s="44">
        <f>G31+B26</f>
        <v>5900</v>
      </c>
      <c r="D42" s="44">
        <f>G31+B26+C26</f>
        <v>6800</v>
      </c>
      <c r="E42" s="44">
        <f>G31+B26+C26*2</f>
        <v>7700</v>
      </c>
      <c r="F42" s="44"/>
      <c r="G42" s="44"/>
    </row>
    <row r="43" spans="1:7" x14ac:dyDescent="0.25">
      <c r="A43" s="3" t="s">
        <v>48</v>
      </c>
      <c r="C43" s="44">
        <f>G31+B28</f>
        <v>7550</v>
      </c>
      <c r="D43" s="44">
        <f>G31+B28+C26</f>
        <v>8450</v>
      </c>
      <c r="E43" s="44">
        <f>G31+B28+C26*2</f>
        <v>9350</v>
      </c>
      <c r="F43" s="44"/>
      <c r="G43" s="44"/>
    </row>
    <row r="44" spans="1:7" x14ac:dyDescent="0.25">
      <c r="A44" s="56" t="s">
        <v>57</v>
      </c>
      <c r="B44" s="56"/>
      <c r="C44" s="45">
        <f>2*G31+B27</f>
        <v>10600</v>
      </c>
      <c r="D44" s="45">
        <f>2*G31+B27+C27</f>
        <v>11300</v>
      </c>
      <c r="E44" s="45">
        <f>2*G31+B27+C27*2</f>
        <v>12000</v>
      </c>
      <c r="F44" s="45">
        <f>2*G31+B27+C27*3</f>
        <v>12700</v>
      </c>
      <c r="G44" s="45">
        <f>2*G31+B27+C27*4</f>
        <v>13400</v>
      </c>
    </row>
    <row r="45" spans="1:7" x14ac:dyDescent="0.25">
      <c r="A45" s="65"/>
      <c r="B45" s="47"/>
      <c r="C45" s="47"/>
      <c r="D45" s="47"/>
      <c r="E45" s="47"/>
      <c r="F45" s="47"/>
    </row>
    <row r="46" spans="1:7" x14ac:dyDescent="0.25">
      <c r="A46" s="3" t="s">
        <v>98</v>
      </c>
    </row>
  </sheetData>
  <mergeCells count="15">
    <mergeCell ref="A4:C5"/>
    <mergeCell ref="E4:G5"/>
    <mergeCell ref="A6:B6"/>
    <mergeCell ref="E6:F6"/>
    <mergeCell ref="E14:G15"/>
    <mergeCell ref="E28:G28"/>
    <mergeCell ref="B32:C32"/>
    <mergeCell ref="G17:G18"/>
    <mergeCell ref="C7:C8"/>
    <mergeCell ref="G7:G8"/>
    <mergeCell ref="A14:C15"/>
    <mergeCell ref="E25:F25"/>
    <mergeCell ref="A16:B16"/>
    <mergeCell ref="E16:F16"/>
    <mergeCell ref="C17:C18"/>
  </mergeCells>
  <phoneticPr fontId="0" type="noConversion"/>
  <printOptions horizontalCentered="1"/>
  <pageMargins left="0.75" right="0.75" top="1" bottom="1" header="0.5" footer="0.5"/>
  <pageSetup scale="9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autoPageBreaks="0"/>
  </sheetPr>
  <dimension ref="A1:I46"/>
  <sheetViews>
    <sheetView showGridLines="0" topLeftCell="G34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6" width="11.28515625" style="3" customWidth="1"/>
    <col min="7" max="7" width="11.140625" style="3" customWidth="1"/>
    <col min="8" max="16384" width="11.42578125" style="3"/>
  </cols>
  <sheetData>
    <row r="1" spans="1:9" x14ac:dyDescent="0.25">
      <c r="A1" s="6" t="s">
        <v>77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266" t="s">
        <v>54</v>
      </c>
      <c r="B4" s="267"/>
      <c r="C4" s="267"/>
      <c r="D4" s="10"/>
      <c r="E4" s="266" t="s">
        <v>53</v>
      </c>
      <c r="F4" s="267"/>
      <c r="G4" s="267"/>
    </row>
    <row r="5" spans="1:9" ht="14.25" thickBot="1" x14ac:dyDescent="0.3">
      <c r="A5" s="268"/>
      <c r="B5" s="268"/>
      <c r="C5" s="268"/>
      <c r="D5" s="11"/>
      <c r="E5" s="268"/>
      <c r="F5" s="268"/>
      <c r="G5" s="268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E7" s="15"/>
      <c r="F7" s="15" t="s">
        <v>34</v>
      </c>
      <c r="G7" s="283" t="s">
        <v>51</v>
      </c>
    </row>
    <row r="8" spans="1:9" x14ac:dyDescent="0.25">
      <c r="A8" s="16" t="s">
        <v>35</v>
      </c>
      <c r="B8" s="16" t="s">
        <v>36</v>
      </c>
      <c r="C8" s="284"/>
      <c r="E8" s="16" t="s">
        <v>35</v>
      </c>
      <c r="F8" s="16" t="s">
        <v>36</v>
      </c>
      <c r="G8" s="284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20350</v>
      </c>
      <c r="C10" s="57">
        <v>0.15</v>
      </c>
      <c r="E10" s="18">
        <v>0</v>
      </c>
      <c r="F10" s="18">
        <v>34000</v>
      </c>
      <c r="G10" s="57">
        <v>0.15</v>
      </c>
    </row>
    <row r="11" spans="1:9" x14ac:dyDescent="0.25">
      <c r="A11" s="18">
        <v>20350</v>
      </c>
      <c r="B11" s="18">
        <v>49300</v>
      </c>
      <c r="C11" s="57">
        <v>0.28000000000000003</v>
      </c>
      <c r="E11" s="18">
        <v>34000</v>
      </c>
      <c r="F11" s="18">
        <v>82150</v>
      </c>
      <c r="G11" s="57">
        <v>0.28000000000000003</v>
      </c>
    </row>
    <row r="12" spans="1:9" x14ac:dyDescent="0.25">
      <c r="A12" s="20">
        <v>49300</v>
      </c>
      <c r="B12" s="20" t="s">
        <v>13</v>
      </c>
      <c r="C12" s="49">
        <v>0.31</v>
      </c>
      <c r="E12" s="20">
        <v>82150</v>
      </c>
      <c r="F12" s="20" t="s">
        <v>13</v>
      </c>
      <c r="G12" s="49">
        <v>0.31</v>
      </c>
    </row>
    <row r="13" spans="1:9" x14ac:dyDescent="0.25">
      <c r="A13" s="18"/>
      <c r="B13" s="23"/>
      <c r="C13" s="24"/>
      <c r="D13" s="14"/>
      <c r="E13" s="14"/>
      <c r="G13" s="18"/>
    </row>
    <row r="14" spans="1:9" x14ac:dyDescent="0.25">
      <c r="A14" s="266" t="s">
        <v>37</v>
      </c>
      <c r="B14" s="280"/>
      <c r="C14" s="280"/>
      <c r="D14" s="10"/>
      <c r="E14" s="295" t="s">
        <v>43</v>
      </c>
      <c r="F14" s="296"/>
      <c r="G14" s="296"/>
    </row>
    <row r="15" spans="1:9" ht="14.25" thickBot="1" x14ac:dyDescent="0.3">
      <c r="A15" s="281"/>
      <c r="B15" s="281"/>
      <c r="C15" s="281"/>
      <c r="D15" s="26"/>
      <c r="E15" s="297"/>
      <c r="F15" s="297"/>
      <c r="G15" s="297"/>
    </row>
    <row r="16" spans="1:9" ht="14.25" thickTop="1" x14ac:dyDescent="0.25">
      <c r="A16" s="279" t="s">
        <v>2</v>
      </c>
      <c r="B16" s="279"/>
      <c r="C16" s="13"/>
      <c r="E16" s="279" t="s">
        <v>2</v>
      </c>
      <c r="F16" s="279"/>
      <c r="G16" s="13"/>
    </row>
    <row r="17" spans="1:7" x14ac:dyDescent="0.25">
      <c r="A17" s="15"/>
      <c r="B17" s="15" t="s">
        <v>34</v>
      </c>
      <c r="C17" s="283" t="s">
        <v>51</v>
      </c>
      <c r="E17" s="15"/>
      <c r="F17" s="15" t="s">
        <v>34</v>
      </c>
      <c r="G17" s="283" t="s">
        <v>51</v>
      </c>
    </row>
    <row r="18" spans="1:7" x14ac:dyDescent="0.25">
      <c r="A18" s="16" t="s">
        <v>35</v>
      </c>
      <c r="B18" s="16" t="s">
        <v>36</v>
      </c>
      <c r="C18" s="284"/>
      <c r="E18" s="16" t="s">
        <v>35</v>
      </c>
      <c r="F18" s="16" t="s">
        <v>36</v>
      </c>
      <c r="G18" s="284"/>
    </row>
    <row r="19" spans="1:7" x14ac:dyDescent="0.25">
      <c r="A19" s="15"/>
      <c r="B19" s="17"/>
      <c r="C19" s="15"/>
      <c r="E19" s="15"/>
      <c r="F19" s="17"/>
      <c r="G19" s="15"/>
    </row>
    <row r="20" spans="1:7" x14ac:dyDescent="0.25">
      <c r="A20" s="18">
        <v>0</v>
      </c>
      <c r="B20" s="18">
        <v>27300</v>
      </c>
      <c r="C20" s="57">
        <v>0.15</v>
      </c>
      <c r="E20" s="18">
        <v>0</v>
      </c>
      <c r="F20" s="18">
        <v>17000</v>
      </c>
      <c r="G20" s="57">
        <v>0.15</v>
      </c>
    </row>
    <row r="21" spans="1:7" x14ac:dyDescent="0.25">
      <c r="A21" s="18">
        <v>27300</v>
      </c>
      <c r="B21" s="18">
        <v>70450</v>
      </c>
      <c r="C21" s="57">
        <v>0.28000000000000003</v>
      </c>
      <c r="E21" s="18">
        <v>17000</v>
      </c>
      <c r="F21" s="18">
        <v>41075</v>
      </c>
      <c r="G21" s="57">
        <v>0.28000000000000003</v>
      </c>
    </row>
    <row r="22" spans="1:7" x14ac:dyDescent="0.25">
      <c r="A22" s="20">
        <v>70450</v>
      </c>
      <c r="B22" s="21" t="s">
        <v>13</v>
      </c>
      <c r="C22" s="49">
        <v>0.31</v>
      </c>
      <c r="E22" s="20">
        <v>41075</v>
      </c>
      <c r="F22" s="21" t="s">
        <v>13</v>
      </c>
      <c r="G22" s="49">
        <v>0.31</v>
      </c>
    </row>
    <row r="23" spans="1:7" x14ac:dyDescent="0.25">
      <c r="A23" s="18"/>
      <c r="B23" s="23"/>
      <c r="C23" s="19"/>
      <c r="E23" s="18"/>
      <c r="F23" s="23"/>
      <c r="G23" s="19"/>
    </row>
    <row r="24" spans="1:7" ht="14.25" thickBot="1" x14ac:dyDescent="0.3">
      <c r="A24" s="50" t="s">
        <v>87</v>
      </c>
      <c r="B24" s="66"/>
      <c r="C24" s="66"/>
      <c r="D24" s="27"/>
      <c r="E24" s="58" t="s">
        <v>88</v>
      </c>
      <c r="F24" s="59"/>
      <c r="G24" s="59"/>
    </row>
    <row r="25" spans="1:7" ht="13.5" customHeight="1" thickTop="1" x14ac:dyDescent="0.25">
      <c r="A25" s="12"/>
      <c r="B25" s="12" t="s">
        <v>45</v>
      </c>
      <c r="C25" s="12" t="s">
        <v>46</v>
      </c>
      <c r="E25" s="292" t="s">
        <v>73</v>
      </c>
      <c r="F25" s="292"/>
      <c r="G25" s="60">
        <v>50000</v>
      </c>
    </row>
    <row r="26" spans="1:7" x14ac:dyDescent="0.25">
      <c r="A26" s="32" t="s">
        <v>47</v>
      </c>
      <c r="B26" s="32">
        <v>3400</v>
      </c>
      <c r="C26" s="32">
        <v>850</v>
      </c>
      <c r="E26" s="61" t="s">
        <v>89</v>
      </c>
      <c r="F26" s="37"/>
      <c r="G26" s="37">
        <v>100000</v>
      </c>
    </row>
    <row r="27" spans="1:7" ht="27.75" thickBot="1" x14ac:dyDescent="0.3">
      <c r="A27" s="32" t="s">
        <v>57</v>
      </c>
      <c r="B27" s="32">
        <v>5700</v>
      </c>
      <c r="C27" s="32">
        <v>650</v>
      </c>
      <c r="E27" s="28" t="s">
        <v>123</v>
      </c>
      <c r="F27" s="11"/>
      <c r="G27" s="11"/>
    </row>
    <row r="28" spans="1:7" ht="27.75" thickTop="1" x14ac:dyDescent="0.25">
      <c r="A28" s="32" t="s">
        <v>48</v>
      </c>
      <c r="B28" s="32">
        <v>5000</v>
      </c>
      <c r="C28" s="32">
        <v>850</v>
      </c>
      <c r="E28" s="293" t="s">
        <v>109</v>
      </c>
      <c r="F28" s="293"/>
      <c r="G28" s="293"/>
    </row>
    <row r="29" spans="1:7" ht="27" x14ac:dyDescent="0.25">
      <c r="A29" s="37" t="s">
        <v>73</v>
      </c>
      <c r="B29" s="37">
        <v>2850</v>
      </c>
      <c r="C29" s="37">
        <v>650</v>
      </c>
    </row>
    <row r="30" spans="1:7" x14ac:dyDescent="0.25">
      <c r="A30" s="6"/>
      <c r="B30" s="7"/>
      <c r="C30" s="8"/>
      <c r="D30" s="8"/>
      <c r="E30" s="8"/>
      <c r="F30" s="8"/>
      <c r="G30" s="8"/>
    </row>
    <row r="31" spans="1:7" ht="14.25" thickBot="1" x14ac:dyDescent="0.3">
      <c r="A31" s="51" t="s">
        <v>91</v>
      </c>
      <c r="E31" s="51" t="s">
        <v>86</v>
      </c>
      <c r="G31" s="39">
        <v>2150</v>
      </c>
    </row>
    <row r="32" spans="1:7" ht="14.25" thickTop="1" x14ac:dyDescent="0.25">
      <c r="A32" s="62"/>
      <c r="B32" s="294" t="s">
        <v>94</v>
      </c>
      <c r="C32" s="294"/>
    </row>
    <row r="33" spans="1:7" ht="27" x14ac:dyDescent="0.25">
      <c r="A33" s="16"/>
      <c r="B33" s="16" t="s">
        <v>92</v>
      </c>
      <c r="C33" s="16" t="s">
        <v>93</v>
      </c>
    </row>
    <row r="34" spans="1:7" x14ac:dyDescent="0.25">
      <c r="A34" s="32" t="s">
        <v>47</v>
      </c>
      <c r="B34" s="32">
        <v>100000</v>
      </c>
      <c r="C34" s="32">
        <f>B34+122500</f>
        <v>222500</v>
      </c>
      <c r="D34" s="39"/>
    </row>
    <row r="35" spans="1:7" ht="27" x14ac:dyDescent="0.25">
      <c r="A35" s="32" t="s">
        <v>57</v>
      </c>
      <c r="B35" s="32">
        <v>150000</v>
      </c>
      <c r="C35" s="32">
        <f>B35+122500</f>
        <v>272500</v>
      </c>
      <c r="D35" s="39"/>
    </row>
    <row r="36" spans="1:7" ht="27" x14ac:dyDescent="0.25">
      <c r="A36" s="32" t="s">
        <v>48</v>
      </c>
      <c r="B36" s="32">
        <v>125000</v>
      </c>
      <c r="C36" s="32">
        <f>B36+122500</f>
        <v>247500</v>
      </c>
      <c r="D36" s="39"/>
    </row>
    <row r="37" spans="1:7" ht="27" x14ac:dyDescent="0.25">
      <c r="A37" s="37" t="s">
        <v>73</v>
      </c>
      <c r="B37" s="37">
        <v>75000</v>
      </c>
      <c r="C37" s="37">
        <f>B37+61250</f>
        <v>136250</v>
      </c>
      <c r="D37" s="39"/>
    </row>
    <row r="38" spans="1:7" x14ac:dyDescent="0.25">
      <c r="A38" s="64"/>
      <c r="B38" s="7"/>
      <c r="C38" s="7"/>
      <c r="D38" s="7"/>
      <c r="E38" s="7"/>
      <c r="F38" s="7"/>
    </row>
    <row r="39" spans="1:7" ht="14.25" thickBot="1" x14ac:dyDescent="0.3">
      <c r="A39" s="40" t="s">
        <v>49</v>
      </c>
      <c r="B39" s="40"/>
      <c r="C39" s="40"/>
      <c r="D39" s="40"/>
      <c r="E39" s="40"/>
      <c r="F39" s="40"/>
      <c r="G39" s="52"/>
    </row>
    <row r="40" spans="1:7" ht="14.25" thickTop="1" x14ac:dyDescent="0.25">
      <c r="C40" s="53" t="s">
        <v>50</v>
      </c>
      <c r="D40" s="53"/>
      <c r="E40" s="53"/>
      <c r="F40" s="53"/>
      <c r="G40" s="53"/>
    </row>
    <row r="41" spans="1:7" x14ac:dyDescent="0.25">
      <c r="C41" s="55">
        <v>0</v>
      </c>
      <c r="D41" s="55">
        <v>1</v>
      </c>
      <c r="E41" s="55">
        <v>2</v>
      </c>
      <c r="F41" s="55">
        <v>3</v>
      </c>
      <c r="G41" s="55">
        <v>4</v>
      </c>
    </row>
    <row r="42" spans="1:7" x14ac:dyDescent="0.25">
      <c r="A42" s="3" t="s">
        <v>47</v>
      </c>
      <c r="C42" s="44">
        <f>G31+B26</f>
        <v>5550</v>
      </c>
      <c r="D42" s="44">
        <f>G31+B26+C26</f>
        <v>6400</v>
      </c>
      <c r="E42" s="44">
        <f>G31+B26+C26*2</f>
        <v>7250</v>
      </c>
      <c r="F42" s="44"/>
      <c r="G42" s="44"/>
    </row>
    <row r="43" spans="1:7" x14ac:dyDescent="0.25">
      <c r="A43" s="14" t="s">
        <v>48</v>
      </c>
      <c r="B43" s="14"/>
      <c r="C43" s="47">
        <f>G31+B28</f>
        <v>7150</v>
      </c>
      <c r="D43" s="47">
        <f>G31+B28+C26</f>
        <v>8000</v>
      </c>
      <c r="E43" s="47">
        <f>G31+B28+C26*2</f>
        <v>8850</v>
      </c>
      <c r="F43" s="47"/>
      <c r="G43" s="47"/>
    </row>
    <row r="44" spans="1:7" x14ac:dyDescent="0.25">
      <c r="A44" s="56" t="s">
        <v>57</v>
      </c>
      <c r="B44" s="56"/>
      <c r="C44" s="45">
        <f>2*G31+B27</f>
        <v>10000</v>
      </c>
      <c r="D44" s="45">
        <f>2*G31+B27+C27</f>
        <v>10650</v>
      </c>
      <c r="E44" s="45">
        <f>2*G31+B27+C27*2</f>
        <v>11300</v>
      </c>
      <c r="F44" s="45">
        <f>2*G31+B27+C27*3</f>
        <v>11950</v>
      </c>
      <c r="G44" s="45">
        <f>2*G31+B27+C27*4</f>
        <v>12600</v>
      </c>
    </row>
    <row r="45" spans="1:7" x14ac:dyDescent="0.25">
      <c r="A45" s="65"/>
      <c r="B45" s="47"/>
      <c r="C45" s="47"/>
      <c r="D45" s="47"/>
      <c r="E45" s="47"/>
      <c r="F45" s="47"/>
    </row>
    <row r="46" spans="1:7" x14ac:dyDescent="0.25">
      <c r="A46" s="3" t="s">
        <v>98</v>
      </c>
    </row>
  </sheetData>
  <mergeCells count="15">
    <mergeCell ref="A4:C5"/>
    <mergeCell ref="E4:G5"/>
    <mergeCell ref="A6:B6"/>
    <mergeCell ref="E6:F6"/>
    <mergeCell ref="E14:G15"/>
    <mergeCell ref="E28:G28"/>
    <mergeCell ref="B32:C32"/>
    <mergeCell ref="G17:G18"/>
    <mergeCell ref="C7:C8"/>
    <mergeCell ref="G7:G8"/>
    <mergeCell ref="A14:C15"/>
    <mergeCell ref="E25:F25"/>
    <mergeCell ref="A16:B16"/>
    <mergeCell ref="E16:F16"/>
    <mergeCell ref="C17:C18"/>
  </mergeCells>
  <phoneticPr fontId="0" type="noConversion"/>
  <printOptions horizontalCentered="1"/>
  <pageMargins left="0.75" right="0.75" top="1" bottom="1" header="0.5" footer="0.5"/>
  <pageSetup scale="96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autoPageBreaks="0"/>
  </sheetPr>
  <dimension ref="A1:J58"/>
  <sheetViews>
    <sheetView showGridLines="0" topLeftCell="A25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4" customWidth="1"/>
    <col min="2" max="2" width="12.7109375" style="4" customWidth="1"/>
    <col min="3" max="6" width="11.28515625" style="4" customWidth="1"/>
    <col min="7" max="7" width="11.140625" style="4" customWidth="1"/>
    <col min="8" max="16384" width="11.42578125" style="4"/>
  </cols>
  <sheetData>
    <row r="1" spans="1:9" x14ac:dyDescent="0.25">
      <c r="A1" s="67" t="s">
        <v>78</v>
      </c>
      <c r="B1" s="87"/>
      <c r="C1" s="8"/>
      <c r="D1" s="8"/>
      <c r="E1" s="8"/>
      <c r="F1" s="8"/>
      <c r="G1" s="8"/>
      <c r="H1" s="3"/>
      <c r="I1" s="3"/>
    </row>
    <row r="2" spans="1:9" x14ac:dyDescent="0.25">
      <c r="A2" s="67" t="s">
        <v>59</v>
      </c>
      <c r="B2" s="87"/>
      <c r="C2" s="8"/>
      <c r="D2" s="8"/>
      <c r="E2" s="8"/>
      <c r="F2" s="8"/>
      <c r="G2" s="8"/>
      <c r="H2" s="3"/>
      <c r="I2" s="3"/>
    </row>
    <row r="3" spans="1:9" x14ac:dyDescent="0.25">
      <c r="A3" s="67"/>
      <c r="B3" s="87"/>
      <c r="C3" s="8"/>
      <c r="D3" s="8"/>
      <c r="E3" s="8"/>
      <c r="F3" s="8"/>
      <c r="G3" s="8"/>
      <c r="H3" s="3"/>
      <c r="I3" s="3"/>
    </row>
    <row r="4" spans="1:9" x14ac:dyDescent="0.25">
      <c r="A4" s="298" t="s">
        <v>54</v>
      </c>
      <c r="B4" s="299"/>
      <c r="C4" s="299"/>
      <c r="D4" s="89"/>
      <c r="E4" s="298" t="s">
        <v>53</v>
      </c>
      <c r="F4" s="299"/>
      <c r="G4" s="299"/>
    </row>
    <row r="5" spans="1:9" ht="14.25" thickBot="1" x14ac:dyDescent="0.3">
      <c r="A5" s="300"/>
      <c r="B5" s="300"/>
      <c r="C5" s="300"/>
      <c r="D5" s="11"/>
      <c r="E5" s="300"/>
      <c r="F5" s="300"/>
      <c r="G5" s="300"/>
      <c r="H5" s="3"/>
      <c r="I5" s="3"/>
    </row>
    <row r="6" spans="1:9" ht="14.25" thickTop="1" x14ac:dyDescent="0.25">
      <c r="A6" s="279" t="s">
        <v>2</v>
      </c>
      <c r="B6" s="279"/>
      <c r="C6" s="13"/>
      <c r="D6" s="14"/>
      <c r="E6" s="279" t="s">
        <v>2</v>
      </c>
      <c r="F6" s="279"/>
      <c r="G6" s="13"/>
      <c r="H6" s="14"/>
      <c r="I6" s="14"/>
    </row>
    <row r="7" spans="1:9" x14ac:dyDescent="0.25">
      <c r="A7" s="15"/>
      <c r="B7" s="15" t="s">
        <v>34</v>
      </c>
      <c r="C7" s="283" t="s">
        <v>51</v>
      </c>
      <c r="D7" s="3"/>
      <c r="E7" s="15"/>
      <c r="F7" s="15" t="s">
        <v>34</v>
      </c>
      <c r="G7" s="283" t="s">
        <v>51</v>
      </c>
      <c r="H7" s="3"/>
      <c r="I7" s="3"/>
    </row>
    <row r="8" spans="1:9" x14ac:dyDescent="0.25">
      <c r="A8" s="16" t="s">
        <v>35</v>
      </c>
      <c r="B8" s="16" t="s">
        <v>36</v>
      </c>
      <c r="C8" s="284"/>
      <c r="D8" s="3"/>
      <c r="E8" s="16" t="s">
        <v>35</v>
      </c>
      <c r="F8" s="16" t="s">
        <v>36</v>
      </c>
      <c r="G8" s="284"/>
      <c r="H8" s="3"/>
      <c r="I8" s="3"/>
    </row>
    <row r="9" spans="1:9" x14ac:dyDescent="0.25">
      <c r="A9" s="15"/>
      <c r="B9" s="17"/>
      <c r="C9" s="15"/>
      <c r="D9" s="3"/>
      <c r="E9" s="15"/>
      <c r="F9" s="17"/>
      <c r="G9" s="15"/>
      <c r="H9" s="3"/>
      <c r="I9" s="3"/>
    </row>
    <row r="10" spans="1:9" x14ac:dyDescent="0.25">
      <c r="A10" s="18">
        <v>0</v>
      </c>
      <c r="B10" s="18">
        <v>19450</v>
      </c>
      <c r="C10" s="57">
        <v>0.15</v>
      </c>
      <c r="D10" s="3"/>
      <c r="E10" s="18">
        <v>0</v>
      </c>
      <c r="F10" s="18">
        <v>32450</v>
      </c>
      <c r="G10" s="57">
        <v>0.15</v>
      </c>
      <c r="H10" s="3"/>
      <c r="I10" s="3"/>
    </row>
    <row r="11" spans="1:9" x14ac:dyDescent="0.25">
      <c r="A11" s="18">
        <v>19450</v>
      </c>
      <c r="B11" s="18">
        <v>47050</v>
      </c>
      <c r="C11" s="57">
        <v>0.28000000000000003</v>
      </c>
      <c r="D11" s="3"/>
      <c r="E11" s="18">
        <v>32450</v>
      </c>
      <c r="F11" s="18">
        <v>78400</v>
      </c>
      <c r="G11" s="57">
        <v>0.28000000000000003</v>
      </c>
      <c r="H11" s="3"/>
      <c r="I11" s="3"/>
    </row>
    <row r="12" spans="1:9" x14ac:dyDescent="0.25">
      <c r="A12" s="18">
        <v>47050</v>
      </c>
      <c r="B12" s="18">
        <v>97620</v>
      </c>
      <c r="C12" s="57">
        <v>0.33</v>
      </c>
      <c r="D12" s="3"/>
      <c r="E12" s="18">
        <v>78400</v>
      </c>
      <c r="F12" s="18">
        <v>162770</v>
      </c>
      <c r="G12" s="57">
        <v>0.33</v>
      </c>
      <c r="H12" s="3"/>
      <c r="I12" s="3"/>
    </row>
    <row r="13" spans="1:9" x14ac:dyDescent="0.25">
      <c r="A13" s="20">
        <v>97620</v>
      </c>
      <c r="B13" s="20" t="s">
        <v>13</v>
      </c>
      <c r="C13" s="49">
        <v>0.31</v>
      </c>
      <c r="D13" s="3"/>
      <c r="E13" s="20">
        <v>162770</v>
      </c>
      <c r="F13" s="20" t="s">
        <v>13</v>
      </c>
      <c r="G13" s="49">
        <v>0.31</v>
      </c>
      <c r="H13" s="3"/>
      <c r="I13" s="3"/>
    </row>
    <row r="14" spans="1:9" x14ac:dyDescent="0.25">
      <c r="A14" s="18"/>
      <c r="B14" s="23"/>
      <c r="C14" s="24"/>
      <c r="D14" s="14"/>
      <c r="E14" s="14"/>
      <c r="F14" s="3"/>
      <c r="G14" s="18"/>
      <c r="H14" s="3"/>
      <c r="I14" s="3"/>
    </row>
    <row r="15" spans="1:9" x14ac:dyDescent="0.25">
      <c r="A15" s="39"/>
      <c r="B15" s="3"/>
      <c r="C15" s="3"/>
      <c r="D15" s="3"/>
      <c r="E15" s="3"/>
      <c r="F15" s="3"/>
      <c r="G15" s="90"/>
      <c r="H15" s="3"/>
      <c r="I15" s="3"/>
    </row>
    <row r="16" spans="1:9" x14ac:dyDescent="0.25">
      <c r="A16" s="298" t="s">
        <v>37</v>
      </c>
      <c r="B16" s="301"/>
      <c r="C16" s="301"/>
      <c r="D16" s="89"/>
      <c r="E16" s="308" t="s">
        <v>43</v>
      </c>
      <c r="F16" s="309"/>
      <c r="G16" s="309"/>
      <c r="H16" s="3"/>
      <c r="I16" s="3"/>
    </row>
    <row r="17" spans="1:9" ht="14.25" thickBot="1" x14ac:dyDescent="0.3">
      <c r="A17" s="302"/>
      <c r="B17" s="302"/>
      <c r="C17" s="302"/>
      <c r="D17" s="92"/>
      <c r="E17" s="310"/>
      <c r="F17" s="310"/>
      <c r="G17" s="310"/>
      <c r="H17" s="3"/>
      <c r="I17" s="3"/>
    </row>
    <row r="18" spans="1:9" ht="14.25" thickTop="1" x14ac:dyDescent="0.25">
      <c r="A18" s="279" t="s">
        <v>2</v>
      </c>
      <c r="B18" s="279"/>
      <c r="C18" s="13"/>
      <c r="E18" s="279" t="s">
        <v>2</v>
      </c>
      <c r="F18" s="279"/>
      <c r="G18" s="13"/>
    </row>
    <row r="19" spans="1:9" x14ac:dyDescent="0.25">
      <c r="A19" s="15"/>
      <c r="B19" s="15" t="s">
        <v>34</v>
      </c>
      <c r="C19" s="283" t="s">
        <v>51</v>
      </c>
      <c r="D19" s="3"/>
      <c r="E19" s="15"/>
      <c r="F19" s="15" t="s">
        <v>34</v>
      </c>
      <c r="G19" s="283" t="s">
        <v>51</v>
      </c>
      <c r="H19" s="3"/>
      <c r="I19" s="3"/>
    </row>
    <row r="20" spans="1:9" x14ac:dyDescent="0.25">
      <c r="A20" s="16" t="s">
        <v>35</v>
      </c>
      <c r="B20" s="16" t="s">
        <v>36</v>
      </c>
      <c r="C20" s="284"/>
      <c r="D20" s="3"/>
      <c r="E20" s="16" t="s">
        <v>35</v>
      </c>
      <c r="F20" s="16" t="s">
        <v>36</v>
      </c>
      <c r="G20" s="284"/>
      <c r="H20" s="3"/>
      <c r="I20" s="3"/>
    </row>
    <row r="21" spans="1:9" x14ac:dyDescent="0.25">
      <c r="A21" s="15"/>
      <c r="B21" s="17"/>
      <c r="C21" s="15"/>
      <c r="D21" s="3"/>
      <c r="E21" s="15"/>
      <c r="F21" s="17"/>
      <c r="G21" s="15"/>
      <c r="H21" s="3"/>
      <c r="I21" s="3"/>
    </row>
    <row r="22" spans="1:9" x14ac:dyDescent="0.25">
      <c r="A22" s="18">
        <v>0</v>
      </c>
      <c r="B22" s="18">
        <v>26050</v>
      </c>
      <c r="C22" s="57">
        <v>0.15</v>
      </c>
      <c r="D22" s="3"/>
      <c r="E22" s="18">
        <v>0</v>
      </c>
      <c r="F22" s="18">
        <v>16225</v>
      </c>
      <c r="G22" s="57">
        <v>0.15</v>
      </c>
      <c r="H22" s="3"/>
      <c r="I22" s="3"/>
    </row>
    <row r="23" spans="1:9" x14ac:dyDescent="0.25">
      <c r="A23" s="18">
        <v>26050</v>
      </c>
      <c r="B23" s="18">
        <v>67200</v>
      </c>
      <c r="C23" s="57">
        <v>0.28000000000000003</v>
      </c>
      <c r="D23" s="3"/>
      <c r="E23" s="18">
        <v>16225</v>
      </c>
      <c r="F23" s="18">
        <v>39200</v>
      </c>
      <c r="G23" s="57">
        <v>0.28000000000000003</v>
      </c>
      <c r="H23" s="3"/>
      <c r="I23" s="3"/>
    </row>
    <row r="24" spans="1:9" x14ac:dyDescent="0.25">
      <c r="A24" s="18">
        <v>67200</v>
      </c>
      <c r="B24" s="18">
        <v>134930</v>
      </c>
      <c r="C24" s="57">
        <v>0.33</v>
      </c>
      <c r="D24" s="3"/>
      <c r="E24" s="18">
        <v>39200</v>
      </c>
      <c r="F24" s="18">
        <v>123570</v>
      </c>
      <c r="G24" s="57">
        <v>0.33</v>
      </c>
      <c r="H24" s="3"/>
      <c r="I24" s="3"/>
    </row>
    <row r="25" spans="1:9" x14ac:dyDescent="0.25">
      <c r="A25" s="20">
        <v>134930</v>
      </c>
      <c r="B25" s="21" t="s">
        <v>13</v>
      </c>
      <c r="C25" s="49">
        <v>0.31</v>
      </c>
      <c r="D25" s="3"/>
      <c r="E25" s="20">
        <v>123570</v>
      </c>
      <c r="F25" s="21" t="s">
        <v>13</v>
      </c>
      <c r="G25" s="49">
        <v>0.31</v>
      </c>
      <c r="H25" s="3"/>
      <c r="I25" s="3"/>
    </row>
    <row r="26" spans="1:9" x14ac:dyDescent="0.25">
      <c r="A26" s="18"/>
      <c r="B26" s="23"/>
      <c r="C26" s="19"/>
      <c r="D26" s="3"/>
      <c r="E26" s="18"/>
      <c r="F26" s="23"/>
      <c r="G26" s="19"/>
      <c r="H26" s="3"/>
      <c r="I26" s="3"/>
    </row>
    <row r="27" spans="1:9" ht="12.75" customHeight="1" x14ac:dyDescent="0.25">
      <c r="A27" s="298" t="s">
        <v>44</v>
      </c>
      <c r="B27" s="301"/>
      <c r="C27" s="301"/>
      <c r="D27" s="3"/>
      <c r="E27" s="303" t="s">
        <v>123</v>
      </c>
      <c r="F27" s="304"/>
      <c r="G27" s="304"/>
    </row>
    <row r="28" spans="1:9" ht="14.25" thickBot="1" x14ac:dyDescent="0.3">
      <c r="A28" s="302"/>
      <c r="B28" s="302"/>
      <c r="C28" s="302"/>
      <c r="D28" s="3"/>
      <c r="E28" s="305"/>
      <c r="F28" s="305"/>
      <c r="G28" s="305"/>
    </row>
    <row r="29" spans="1:9" ht="13.5" customHeight="1" thickTop="1" x14ac:dyDescent="0.25">
      <c r="A29" s="12"/>
      <c r="B29" s="12" t="s">
        <v>45</v>
      </c>
      <c r="C29" s="12" t="s">
        <v>46</v>
      </c>
      <c r="D29" s="3"/>
      <c r="E29" s="306" t="s">
        <v>80</v>
      </c>
      <c r="F29" s="307"/>
      <c r="G29" s="307"/>
    </row>
    <row r="30" spans="1:9" x14ac:dyDescent="0.25">
      <c r="A30" s="32" t="s">
        <v>47</v>
      </c>
      <c r="B30" s="32">
        <v>3250</v>
      </c>
      <c r="C30" s="32">
        <v>800</v>
      </c>
      <c r="D30" s="3"/>
      <c r="E30" s="291"/>
      <c r="F30" s="291"/>
      <c r="G30" s="291"/>
    </row>
    <row r="31" spans="1:9" ht="27" x14ac:dyDescent="0.25">
      <c r="A31" s="32" t="s">
        <v>57</v>
      </c>
      <c r="B31" s="32">
        <v>5450</v>
      </c>
      <c r="C31" s="32">
        <v>650</v>
      </c>
      <c r="D31" s="3"/>
      <c r="E31" s="14"/>
      <c r="F31" s="43"/>
      <c r="G31" s="43"/>
    </row>
    <row r="32" spans="1:9" ht="27" x14ac:dyDescent="0.25">
      <c r="A32" s="32" t="s">
        <v>48</v>
      </c>
      <c r="B32" s="32">
        <v>4750</v>
      </c>
      <c r="C32" s="32">
        <v>800</v>
      </c>
      <c r="D32" s="3"/>
      <c r="E32" s="51" t="s">
        <v>52</v>
      </c>
      <c r="G32" s="94">
        <v>2050</v>
      </c>
    </row>
    <row r="33" spans="1:10" ht="27" x14ac:dyDescent="0.25">
      <c r="A33" s="37" t="s">
        <v>73</v>
      </c>
      <c r="B33" s="37">
        <v>2725</v>
      </c>
      <c r="C33" s="37">
        <v>650</v>
      </c>
      <c r="D33" s="3"/>
      <c r="E33" s="3"/>
    </row>
    <row r="34" spans="1:10" x14ac:dyDescent="0.25">
      <c r="A34" s="67"/>
      <c r="B34" s="87"/>
      <c r="C34" s="8"/>
      <c r="D34" s="8"/>
      <c r="E34" s="8"/>
      <c r="F34" s="8"/>
      <c r="G34" s="8"/>
      <c r="I34" s="3"/>
    </row>
    <row r="35" spans="1:10" x14ac:dyDescent="0.25">
      <c r="A35" s="95"/>
      <c r="B35" s="87"/>
      <c r="C35" s="87"/>
      <c r="D35" s="87"/>
      <c r="E35" s="87"/>
      <c r="F35" s="87"/>
      <c r="I35" s="3"/>
    </row>
    <row r="36" spans="1:10" ht="14.25" thickBot="1" x14ac:dyDescent="0.3">
      <c r="A36" s="96" t="s">
        <v>49</v>
      </c>
      <c r="B36" s="96"/>
      <c r="C36" s="96"/>
      <c r="D36" s="96"/>
      <c r="E36" s="96"/>
      <c r="F36" s="96"/>
      <c r="G36" s="97"/>
      <c r="I36" s="3"/>
    </row>
    <row r="37" spans="1:10" ht="14.25" thickTop="1" x14ac:dyDescent="0.25">
      <c r="C37" s="98" t="s">
        <v>50</v>
      </c>
      <c r="D37" s="98"/>
      <c r="E37" s="98"/>
      <c r="F37" s="98"/>
      <c r="G37" s="98"/>
      <c r="J37" s="3"/>
    </row>
    <row r="38" spans="1:10" x14ac:dyDescent="0.25">
      <c r="C38" s="99">
        <v>0</v>
      </c>
      <c r="D38" s="99">
        <v>1</v>
      </c>
      <c r="E38" s="99">
        <v>2</v>
      </c>
      <c r="F38" s="99">
        <v>3</v>
      </c>
      <c r="G38" s="99">
        <v>4</v>
      </c>
      <c r="J38" s="3"/>
    </row>
    <row r="39" spans="1:10" x14ac:dyDescent="0.25">
      <c r="A39" s="4" t="s">
        <v>47</v>
      </c>
      <c r="C39" s="100">
        <f>G32+B30</f>
        <v>5300</v>
      </c>
      <c r="D39" s="100">
        <f>G32+B30+C30</f>
        <v>6100</v>
      </c>
      <c r="E39" s="100">
        <f>G32+B30+C30*2</f>
        <v>6900</v>
      </c>
      <c r="F39" s="100"/>
      <c r="G39" s="100"/>
      <c r="J39" s="3"/>
    </row>
    <row r="40" spans="1:10" x14ac:dyDescent="0.25">
      <c r="A40" s="4" t="s">
        <v>48</v>
      </c>
      <c r="C40" s="100">
        <f>G32+B32</f>
        <v>6800</v>
      </c>
      <c r="D40" s="100">
        <f>G32+B32+C30</f>
        <v>7600</v>
      </c>
      <c r="E40" s="100">
        <f>G32+B32+C30*2</f>
        <v>8400</v>
      </c>
      <c r="F40" s="100"/>
      <c r="G40" s="100"/>
      <c r="J40" s="3"/>
    </row>
    <row r="41" spans="1:10" x14ac:dyDescent="0.25">
      <c r="A41" s="101" t="s">
        <v>57</v>
      </c>
      <c r="B41" s="101"/>
      <c r="C41" s="102">
        <f>2*G32+B31</f>
        <v>9550</v>
      </c>
      <c r="D41" s="102">
        <f>2*G32+B31+C31</f>
        <v>10200</v>
      </c>
      <c r="E41" s="102">
        <f>2*G32+B31+C31*2</f>
        <v>10850</v>
      </c>
      <c r="F41" s="102">
        <f>2*G32+B31+C31*3</f>
        <v>11500</v>
      </c>
      <c r="G41" s="102">
        <f>2*G32+B31+C31*4</f>
        <v>12150</v>
      </c>
      <c r="J41" s="3"/>
    </row>
    <row r="42" spans="1:10" x14ac:dyDescent="0.25">
      <c r="A42" s="103"/>
      <c r="B42" s="104"/>
      <c r="C42" s="104"/>
      <c r="D42" s="104"/>
      <c r="E42" s="104"/>
      <c r="F42" s="104"/>
      <c r="I42" s="3"/>
    </row>
    <row r="43" spans="1:10" x14ac:dyDescent="0.25">
      <c r="I43" s="3"/>
    </row>
    <row r="44" spans="1:10" x14ac:dyDescent="0.25">
      <c r="A44" s="4" t="s">
        <v>65</v>
      </c>
      <c r="I44" s="3"/>
    </row>
    <row r="45" spans="1:10" x14ac:dyDescent="0.25">
      <c r="A45" s="105" t="s">
        <v>79</v>
      </c>
      <c r="I45" s="3"/>
    </row>
    <row r="46" spans="1:10" x14ac:dyDescent="0.25">
      <c r="A46" s="3"/>
      <c r="I46" s="3"/>
    </row>
    <row r="47" spans="1:10" x14ac:dyDescent="0.25">
      <c r="A47" s="3"/>
      <c r="I47" s="3"/>
    </row>
    <row r="48" spans="1:10" x14ac:dyDescent="0.25">
      <c r="I48" s="3"/>
    </row>
    <row r="49" spans="9:9" x14ac:dyDescent="0.25">
      <c r="I49" s="3"/>
    </row>
    <row r="50" spans="9:9" x14ac:dyDescent="0.25">
      <c r="I50" s="3"/>
    </row>
    <row r="51" spans="9:9" x14ac:dyDescent="0.25">
      <c r="I51" s="3"/>
    </row>
    <row r="52" spans="9:9" x14ac:dyDescent="0.25">
      <c r="I52" s="3"/>
    </row>
    <row r="53" spans="9:9" x14ac:dyDescent="0.25">
      <c r="I53" s="3"/>
    </row>
    <row r="54" spans="9:9" x14ac:dyDescent="0.25">
      <c r="I54" s="3"/>
    </row>
    <row r="55" spans="9:9" x14ac:dyDescent="0.25">
      <c r="I55" s="3"/>
    </row>
    <row r="56" spans="9:9" x14ac:dyDescent="0.25">
      <c r="I56" s="3"/>
    </row>
    <row r="57" spans="9:9" x14ac:dyDescent="0.25">
      <c r="I57" s="3"/>
    </row>
    <row r="58" spans="9:9" x14ac:dyDescent="0.25">
      <c r="I58" s="3"/>
    </row>
  </sheetData>
  <mergeCells count="15">
    <mergeCell ref="A27:C28"/>
    <mergeCell ref="E27:G28"/>
    <mergeCell ref="E29:G30"/>
    <mergeCell ref="A16:C17"/>
    <mergeCell ref="E16:G17"/>
    <mergeCell ref="A18:B18"/>
    <mergeCell ref="E18:F18"/>
    <mergeCell ref="C19:C20"/>
    <mergeCell ref="G19:G20"/>
    <mergeCell ref="C7:C8"/>
    <mergeCell ref="G7:G8"/>
    <mergeCell ref="A4:C5"/>
    <mergeCell ref="E4:G5"/>
    <mergeCell ref="A6:B6"/>
    <mergeCell ref="E6:F6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BA29"/>
  <sheetViews>
    <sheetView showGridLines="0" zoomScaleNormal="100" workbookViewId="0">
      <selection activeCell="C2"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3" width="11.42578125" style="3" customWidth="1"/>
    <col min="4" max="4" width="9.7109375" style="3" customWidth="1"/>
    <col min="5" max="5" width="12.42578125" style="3" customWidth="1"/>
    <col min="6" max="6" width="13" style="3" customWidth="1"/>
    <col min="7" max="7" width="13.42578125" style="3" customWidth="1"/>
    <col min="8" max="8" width="10.42578125" style="3" customWidth="1"/>
    <col min="9" max="9" width="10.140625" style="3" customWidth="1"/>
    <col min="10" max="10" width="18.140625" style="3" customWidth="1"/>
    <col min="11" max="11" width="9.28515625" style="3" customWidth="1"/>
    <col min="12" max="16384" width="11.42578125" style="3"/>
  </cols>
  <sheetData>
    <row r="1" spans="1:53" x14ac:dyDescent="0.25">
      <c r="B1" s="27"/>
      <c r="C1" s="27"/>
      <c r="D1" s="27"/>
      <c r="E1" s="27"/>
      <c r="H1" s="27"/>
      <c r="I1" s="27"/>
      <c r="J1" s="27"/>
      <c r="K1" s="27"/>
    </row>
    <row r="2" spans="1:53" ht="13.5" customHeight="1" x14ac:dyDescent="0.25">
      <c r="A2" s="67" t="s">
        <v>41</v>
      </c>
      <c r="B2" s="87"/>
      <c r="C2" s="8"/>
      <c r="D2" s="8"/>
      <c r="E2" s="8"/>
      <c r="F2" s="8"/>
      <c r="G2" s="8"/>
    </row>
    <row r="3" spans="1:53" ht="13.5" customHeight="1" x14ac:dyDescent="0.25">
      <c r="A3" s="67"/>
      <c r="B3" s="87"/>
      <c r="C3" s="8"/>
      <c r="D3" s="8"/>
      <c r="E3" s="8"/>
      <c r="F3" s="8"/>
      <c r="G3" s="8"/>
    </row>
    <row r="4" spans="1:53" ht="13.5" customHeight="1" x14ac:dyDescent="0.25">
      <c r="A4" s="67"/>
      <c r="B4" s="87"/>
      <c r="C4" s="8"/>
      <c r="D4" s="8"/>
      <c r="E4" s="8"/>
      <c r="F4" s="8"/>
      <c r="G4" s="8"/>
    </row>
    <row r="5" spans="1:53" s="4" customFormat="1" ht="17.25" customHeight="1" x14ac:dyDescent="0.25">
      <c r="A5" s="88" t="s">
        <v>161</v>
      </c>
      <c r="B5" s="89"/>
      <c r="C5" s="89"/>
      <c r="D5" s="89"/>
      <c r="E5" s="88" t="s">
        <v>162</v>
      </c>
      <c r="H5" s="76"/>
      <c r="I5" s="76"/>
      <c r="J5" s="76"/>
      <c r="K5" s="76"/>
    </row>
    <row r="6" spans="1:53" ht="14.25" thickBot="1" x14ac:dyDescent="0.3">
      <c r="A6" s="68"/>
      <c r="B6" s="66"/>
      <c r="C6" s="66"/>
      <c r="D6" s="11"/>
      <c r="E6" s="66"/>
      <c r="G6" s="68"/>
      <c r="H6" s="11"/>
      <c r="I6" s="11"/>
      <c r="J6" s="11"/>
      <c r="K6" s="11"/>
    </row>
    <row r="7" spans="1:53" ht="18.75" customHeight="1" thickTop="1" x14ac:dyDescent="0.25">
      <c r="A7" s="279" t="s">
        <v>2</v>
      </c>
      <c r="B7" s="279"/>
      <c r="C7" s="13"/>
      <c r="D7" s="14"/>
      <c r="E7" s="279" t="s">
        <v>2</v>
      </c>
      <c r="F7" s="279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ht="12" customHeight="1" x14ac:dyDescent="0.25">
      <c r="A8" s="15"/>
      <c r="B8" s="15" t="s">
        <v>34</v>
      </c>
      <c r="C8" s="283" t="s">
        <v>3</v>
      </c>
      <c r="E8" s="15"/>
      <c r="F8" s="15" t="s">
        <v>34</v>
      </c>
      <c r="G8" s="283" t="s">
        <v>3</v>
      </c>
    </row>
    <row r="9" spans="1:53" ht="12" customHeight="1" x14ac:dyDescent="0.25">
      <c r="A9" s="16" t="s">
        <v>35</v>
      </c>
      <c r="B9" s="16" t="s">
        <v>36</v>
      </c>
      <c r="C9" s="284"/>
      <c r="E9" s="16" t="s">
        <v>35</v>
      </c>
      <c r="F9" s="16" t="s">
        <v>36</v>
      </c>
      <c r="G9" s="284"/>
    </row>
    <row r="10" spans="1:53" x14ac:dyDescent="0.25">
      <c r="A10" s="15"/>
      <c r="B10" s="17"/>
      <c r="C10" s="15"/>
      <c r="E10" s="15"/>
      <c r="F10" s="17"/>
      <c r="G10" s="15"/>
    </row>
    <row r="11" spans="1:53" x14ac:dyDescent="0.25">
      <c r="A11" s="18">
        <v>0</v>
      </c>
      <c r="B11" s="18">
        <v>18550</v>
      </c>
      <c r="C11" s="19">
        <v>0.15</v>
      </c>
      <c r="E11" s="18">
        <v>0</v>
      </c>
      <c r="F11" s="18">
        <v>30950</v>
      </c>
      <c r="G11" s="19">
        <v>0.15</v>
      </c>
    </row>
    <row r="12" spans="1:53" x14ac:dyDescent="0.25">
      <c r="A12" s="18">
        <v>18550</v>
      </c>
      <c r="B12" s="18">
        <v>44900</v>
      </c>
      <c r="C12" s="19">
        <v>0.28000000000000003</v>
      </c>
      <c r="E12" s="18">
        <v>30950</v>
      </c>
      <c r="F12" s="18">
        <v>74850</v>
      </c>
      <c r="G12" s="19">
        <v>0.28000000000000003</v>
      </c>
    </row>
    <row r="13" spans="1:53" x14ac:dyDescent="0.25">
      <c r="A13" s="18">
        <v>44900</v>
      </c>
      <c r="B13" s="18">
        <v>93130</v>
      </c>
      <c r="C13" s="19">
        <v>0.33</v>
      </c>
      <c r="E13" s="18">
        <v>74850</v>
      </c>
      <c r="F13" s="18">
        <v>155320</v>
      </c>
      <c r="G13" s="19">
        <v>0.33</v>
      </c>
    </row>
    <row r="14" spans="1:53" x14ac:dyDescent="0.25">
      <c r="A14" s="20">
        <v>93130</v>
      </c>
      <c r="B14" s="21" t="s">
        <v>13</v>
      </c>
      <c r="C14" s="22">
        <v>0.28000000000000003</v>
      </c>
      <c r="E14" s="20">
        <v>155320</v>
      </c>
      <c r="F14" s="21" t="s">
        <v>13</v>
      </c>
      <c r="G14" s="22">
        <v>0.28000000000000003</v>
      </c>
    </row>
    <row r="15" spans="1:53" x14ac:dyDescent="0.25">
      <c r="A15" s="18"/>
      <c r="B15" s="23"/>
      <c r="C15" s="24"/>
      <c r="D15" s="14"/>
      <c r="E15" s="14"/>
      <c r="G15" s="18"/>
      <c r="H15" s="23"/>
      <c r="I15" s="24"/>
      <c r="J15" s="14"/>
      <c r="K15" s="14"/>
    </row>
    <row r="16" spans="1:53" x14ac:dyDescent="0.25">
      <c r="A16" s="39"/>
      <c r="G16" s="311"/>
      <c r="H16" s="312"/>
      <c r="I16" s="312"/>
      <c r="J16" s="312"/>
      <c r="K16" s="312"/>
    </row>
    <row r="17" spans="1:8" ht="12.75" customHeight="1" x14ac:dyDescent="0.25">
      <c r="A17" s="91" t="s">
        <v>37</v>
      </c>
      <c r="B17" s="89"/>
      <c r="C17" s="89"/>
      <c r="D17" s="89"/>
      <c r="E17" s="88" t="s">
        <v>163</v>
      </c>
      <c r="F17" s="4"/>
      <c r="G17" s="4"/>
    </row>
    <row r="18" spans="1:8" ht="12.75" customHeight="1" thickBot="1" x14ac:dyDescent="0.3">
      <c r="A18" s="92"/>
      <c r="B18" s="92"/>
      <c r="C18" s="92"/>
      <c r="D18" s="92"/>
      <c r="E18" s="66"/>
      <c r="G18" s="68"/>
    </row>
    <row r="19" spans="1:8" s="4" customFormat="1" ht="16.5" customHeight="1" thickTop="1" x14ac:dyDescent="0.25">
      <c r="A19" s="279" t="s">
        <v>2</v>
      </c>
      <c r="B19" s="279"/>
      <c r="C19" s="13"/>
      <c r="E19" s="279" t="s">
        <v>2</v>
      </c>
      <c r="F19" s="279"/>
      <c r="G19" s="13"/>
    </row>
    <row r="20" spans="1:8" ht="12.75" customHeight="1" x14ac:dyDescent="0.25">
      <c r="A20" s="15"/>
      <c r="B20" s="15" t="s">
        <v>34</v>
      </c>
      <c r="C20" s="283" t="s">
        <v>3</v>
      </c>
      <c r="E20" s="15"/>
      <c r="F20" s="15" t="s">
        <v>34</v>
      </c>
      <c r="G20" s="283" t="s">
        <v>3</v>
      </c>
    </row>
    <row r="21" spans="1:8" ht="12" customHeight="1" x14ac:dyDescent="0.25">
      <c r="A21" s="16" t="s">
        <v>35</v>
      </c>
      <c r="B21" s="16" t="s">
        <v>36</v>
      </c>
      <c r="C21" s="284"/>
      <c r="E21" s="16" t="s">
        <v>35</v>
      </c>
      <c r="F21" s="16" t="s">
        <v>36</v>
      </c>
      <c r="G21" s="284"/>
    </row>
    <row r="22" spans="1:8" ht="17.25" customHeight="1" x14ac:dyDescent="0.25">
      <c r="A22" s="15"/>
      <c r="B22" s="17"/>
      <c r="C22" s="15"/>
      <c r="E22" s="15"/>
      <c r="F22" s="17"/>
      <c r="G22" s="15"/>
    </row>
    <row r="23" spans="1:8" ht="12" customHeight="1" x14ac:dyDescent="0.25">
      <c r="A23" s="18">
        <v>0</v>
      </c>
      <c r="B23" s="18">
        <v>24850</v>
      </c>
      <c r="C23" s="19">
        <v>0.15</v>
      </c>
      <c r="E23" s="18">
        <v>0</v>
      </c>
      <c r="F23" s="18">
        <v>15475</v>
      </c>
      <c r="G23" s="19">
        <v>0.15</v>
      </c>
      <c r="H23" s="93"/>
    </row>
    <row r="24" spans="1:8" x14ac:dyDescent="0.25">
      <c r="A24" s="18">
        <v>24850</v>
      </c>
      <c r="B24" s="18">
        <v>64200</v>
      </c>
      <c r="C24" s="19">
        <v>0.28000000000000003</v>
      </c>
      <c r="E24" s="18">
        <v>15475</v>
      </c>
      <c r="F24" s="18">
        <v>37425</v>
      </c>
      <c r="G24" s="19">
        <v>0.28000000000000003</v>
      </c>
    </row>
    <row r="25" spans="1:8" x14ac:dyDescent="0.25">
      <c r="A25" s="18">
        <v>64200</v>
      </c>
      <c r="B25" s="18">
        <v>128810</v>
      </c>
      <c r="C25" s="19">
        <v>0.33</v>
      </c>
      <c r="E25" s="18">
        <v>37425</v>
      </c>
      <c r="F25" s="18">
        <v>117895</v>
      </c>
      <c r="G25" s="19">
        <v>0.33</v>
      </c>
    </row>
    <row r="26" spans="1:8" x14ac:dyDescent="0.25">
      <c r="A26" s="20">
        <v>128810</v>
      </c>
      <c r="B26" s="21" t="s">
        <v>13</v>
      </c>
      <c r="C26" s="22">
        <v>0.28000000000000003</v>
      </c>
      <c r="E26" s="20">
        <v>117895</v>
      </c>
      <c r="F26" s="21" t="s">
        <v>13</v>
      </c>
      <c r="G26" s="22">
        <v>0.28000000000000003</v>
      </c>
    </row>
    <row r="28" spans="1:8" x14ac:dyDescent="0.25">
      <c r="A28" s="3" t="s">
        <v>42</v>
      </c>
    </row>
    <row r="29" spans="1:8" ht="11.25" customHeight="1" x14ac:dyDescent="0.25"/>
  </sheetData>
  <mergeCells count="9">
    <mergeCell ref="G20:G21"/>
    <mergeCell ref="C8:C9"/>
    <mergeCell ref="A7:B7"/>
    <mergeCell ref="C20:C21"/>
    <mergeCell ref="E7:F7"/>
    <mergeCell ref="G8:G9"/>
    <mergeCell ref="A19:B19"/>
    <mergeCell ref="G16:K16"/>
    <mergeCell ref="E19:F19"/>
  </mergeCells>
  <phoneticPr fontId="0" type="noConversion"/>
  <printOptions horizontalCentered="1"/>
  <pageMargins left="0.75" right="0.75" top="0.7" bottom="1.49" header="0.28000000000000003" footer="0.17"/>
  <pageSetup scale="96" pageOrder="overThenDown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BA39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3" width="11.42578125" style="3" customWidth="1"/>
    <col min="4" max="4" width="9.7109375" style="3" customWidth="1"/>
    <col min="5" max="5" width="12.42578125" style="3" customWidth="1"/>
    <col min="6" max="6" width="13" style="3" customWidth="1"/>
    <col min="7" max="7" width="13.42578125" style="3" customWidth="1"/>
    <col min="8" max="8" width="10.42578125" style="3" customWidth="1"/>
    <col min="9" max="9" width="10.140625" style="3" customWidth="1"/>
    <col min="10" max="10" width="18.140625" style="3" customWidth="1"/>
    <col min="11" max="11" width="9.28515625" style="3" customWidth="1"/>
    <col min="12" max="16384" width="11.42578125" style="3"/>
  </cols>
  <sheetData>
    <row r="1" spans="1:53" x14ac:dyDescent="0.25">
      <c r="B1" s="27"/>
      <c r="C1" s="27"/>
      <c r="D1" s="27"/>
      <c r="E1" s="27"/>
      <c r="H1" s="27"/>
      <c r="I1" s="27"/>
      <c r="J1" s="27"/>
      <c r="K1" s="27"/>
    </row>
    <row r="2" spans="1:53" ht="13.5" customHeight="1" x14ac:dyDescent="0.25">
      <c r="A2" s="67" t="s">
        <v>39</v>
      </c>
      <c r="B2" s="87"/>
      <c r="C2" s="8"/>
      <c r="D2" s="8"/>
      <c r="E2" s="8"/>
      <c r="F2" s="8"/>
      <c r="G2" s="8"/>
    </row>
    <row r="3" spans="1:53" ht="13.5" customHeight="1" x14ac:dyDescent="0.25">
      <c r="A3" s="67"/>
      <c r="B3" s="87"/>
      <c r="C3" s="8"/>
      <c r="D3" s="8"/>
      <c r="E3" s="8"/>
      <c r="F3" s="8"/>
      <c r="G3" s="8"/>
    </row>
    <row r="4" spans="1:53" ht="13.5" customHeight="1" x14ac:dyDescent="0.25">
      <c r="A4" s="67"/>
      <c r="B4" s="87"/>
      <c r="C4" s="8"/>
      <c r="D4" s="8"/>
      <c r="E4" s="8"/>
      <c r="F4" s="8"/>
      <c r="G4" s="8"/>
    </row>
    <row r="5" spans="1:53" s="4" customFormat="1" ht="17.25" customHeight="1" x14ac:dyDescent="0.25">
      <c r="A5" s="88" t="s">
        <v>161</v>
      </c>
      <c r="B5" s="89"/>
      <c r="C5" s="89"/>
      <c r="D5" s="89"/>
      <c r="H5" s="76"/>
      <c r="I5" s="76"/>
      <c r="J5" s="76"/>
      <c r="K5" s="76"/>
    </row>
    <row r="6" spans="1:53" ht="14.25" thickBot="1" x14ac:dyDescent="0.3">
      <c r="A6" s="68"/>
      <c r="B6" s="66"/>
      <c r="C6" s="66"/>
      <c r="D6" s="11"/>
      <c r="H6" s="11"/>
      <c r="I6" s="11"/>
      <c r="J6" s="11"/>
      <c r="K6" s="11"/>
    </row>
    <row r="7" spans="1:53" ht="18.75" customHeight="1" thickTop="1" x14ac:dyDescent="0.25">
      <c r="A7" s="279" t="s">
        <v>2</v>
      </c>
      <c r="B7" s="279"/>
      <c r="C7" s="13"/>
      <c r="D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ht="12" customHeight="1" x14ac:dyDescent="0.25">
      <c r="A8" s="15"/>
      <c r="B8" s="15" t="s">
        <v>34</v>
      </c>
      <c r="C8" s="283" t="s">
        <v>3</v>
      </c>
    </row>
    <row r="9" spans="1:53" ht="12" customHeight="1" x14ac:dyDescent="0.25">
      <c r="A9" s="16" t="s">
        <v>35</v>
      </c>
      <c r="B9" s="16" t="s">
        <v>36</v>
      </c>
      <c r="C9" s="284"/>
    </row>
    <row r="10" spans="1:53" x14ac:dyDescent="0.25">
      <c r="A10" s="15"/>
      <c r="B10" s="17"/>
      <c r="C10" s="15"/>
    </row>
    <row r="11" spans="1:53" x14ac:dyDescent="0.25">
      <c r="A11" s="18">
        <v>0</v>
      </c>
      <c r="B11" s="18">
        <v>21450</v>
      </c>
      <c r="C11" s="19">
        <v>0.15</v>
      </c>
    </row>
    <row r="12" spans="1:53" x14ac:dyDescent="0.25">
      <c r="A12" s="18">
        <v>17850</v>
      </c>
      <c r="B12" s="18">
        <v>43150</v>
      </c>
      <c r="C12" s="19">
        <v>0.28000000000000003</v>
      </c>
    </row>
    <row r="13" spans="1:53" x14ac:dyDescent="0.25">
      <c r="A13" s="18">
        <v>43150</v>
      </c>
      <c r="B13" s="18">
        <v>89560</v>
      </c>
      <c r="C13" s="19">
        <v>0.33</v>
      </c>
    </row>
    <row r="14" spans="1:53" x14ac:dyDescent="0.25">
      <c r="A14" s="20">
        <v>89560</v>
      </c>
      <c r="B14" s="21" t="s">
        <v>13</v>
      </c>
      <c r="C14" s="22">
        <v>0.28000000000000003</v>
      </c>
    </row>
    <row r="15" spans="1:53" x14ac:dyDescent="0.25">
      <c r="A15" s="18"/>
      <c r="B15" s="23"/>
      <c r="C15" s="24"/>
      <c r="D15" s="14"/>
      <c r="E15" s="14"/>
      <c r="G15" s="18"/>
      <c r="H15" s="23"/>
      <c r="I15" s="24"/>
      <c r="J15" s="14"/>
      <c r="K15" s="14"/>
    </row>
    <row r="16" spans="1:53" x14ac:dyDescent="0.25">
      <c r="A16" s="88" t="s">
        <v>162</v>
      </c>
      <c r="B16" s="4"/>
      <c r="C16" s="4"/>
      <c r="G16" s="311"/>
      <c r="H16" s="312"/>
      <c r="I16" s="312"/>
      <c r="J16" s="312"/>
      <c r="K16" s="312"/>
    </row>
    <row r="17" spans="1:7" ht="14.25" thickBot="1" x14ac:dyDescent="0.3">
      <c r="A17" s="66"/>
      <c r="C17" s="68"/>
      <c r="G17" s="90"/>
    </row>
    <row r="18" spans="1:7" ht="14.25" thickTop="1" x14ac:dyDescent="0.25">
      <c r="A18" s="279" t="s">
        <v>2</v>
      </c>
      <c r="B18" s="279"/>
      <c r="C18" s="13"/>
      <c r="G18" s="90"/>
    </row>
    <row r="19" spans="1:7" x14ac:dyDescent="0.25">
      <c r="A19" s="15"/>
      <c r="B19" s="15" t="s">
        <v>34</v>
      </c>
      <c r="C19" s="283" t="s">
        <v>3</v>
      </c>
      <c r="G19" s="90"/>
    </row>
    <row r="20" spans="1:7" x14ac:dyDescent="0.25">
      <c r="A20" s="16" t="s">
        <v>35</v>
      </c>
      <c r="B20" s="16" t="s">
        <v>36</v>
      </c>
      <c r="C20" s="284"/>
      <c r="G20" s="90"/>
    </row>
    <row r="21" spans="1:7" x14ac:dyDescent="0.25">
      <c r="A21" s="15"/>
      <c r="B21" s="17"/>
      <c r="C21" s="15"/>
      <c r="G21" s="90"/>
    </row>
    <row r="22" spans="1:7" x14ac:dyDescent="0.25">
      <c r="A22" s="18">
        <v>0</v>
      </c>
      <c r="B22" s="18">
        <v>29750</v>
      </c>
      <c r="C22" s="19">
        <v>0.15</v>
      </c>
      <c r="G22" s="90"/>
    </row>
    <row r="23" spans="1:7" x14ac:dyDescent="0.25">
      <c r="A23" s="18">
        <v>29750</v>
      </c>
      <c r="B23" s="18">
        <v>71900</v>
      </c>
      <c r="C23" s="19">
        <v>0.28000000000000003</v>
      </c>
      <c r="G23" s="90"/>
    </row>
    <row r="24" spans="1:7" x14ac:dyDescent="0.25">
      <c r="A24" s="18">
        <v>71900</v>
      </c>
      <c r="B24" s="18">
        <v>149250</v>
      </c>
      <c r="C24" s="19">
        <v>0.33</v>
      </c>
      <c r="G24" s="90"/>
    </row>
    <row r="25" spans="1:7" x14ac:dyDescent="0.25">
      <c r="A25" s="20">
        <v>149250</v>
      </c>
      <c r="B25" s="21" t="s">
        <v>13</v>
      </c>
      <c r="C25" s="22">
        <v>0.28000000000000003</v>
      </c>
      <c r="G25" s="90"/>
    </row>
    <row r="26" spans="1:7" x14ac:dyDescent="0.25">
      <c r="A26" s="39"/>
      <c r="G26" s="90"/>
    </row>
    <row r="27" spans="1:7" ht="12.75" customHeight="1" x14ac:dyDescent="0.25">
      <c r="A27" s="91" t="s">
        <v>37</v>
      </c>
      <c r="B27" s="89"/>
      <c r="C27" s="89"/>
      <c r="D27" s="89"/>
      <c r="E27" s="88" t="s">
        <v>163</v>
      </c>
      <c r="F27" s="4"/>
      <c r="G27" s="4"/>
    </row>
    <row r="28" spans="1:7" ht="12.75" customHeight="1" thickBot="1" x14ac:dyDescent="0.3">
      <c r="A28" s="92"/>
      <c r="B28" s="92"/>
      <c r="C28" s="92"/>
      <c r="D28" s="92"/>
      <c r="E28" s="66"/>
      <c r="G28" s="68"/>
    </row>
    <row r="29" spans="1:7" s="4" customFormat="1" ht="16.5" customHeight="1" thickTop="1" x14ac:dyDescent="0.25">
      <c r="A29" s="279" t="s">
        <v>2</v>
      </c>
      <c r="B29" s="279"/>
      <c r="C29" s="13"/>
      <c r="E29" s="279" t="s">
        <v>2</v>
      </c>
      <c r="F29" s="279"/>
      <c r="G29" s="13"/>
    </row>
    <row r="30" spans="1:7" ht="12.75" customHeight="1" x14ac:dyDescent="0.25">
      <c r="A30" s="15"/>
      <c r="B30" s="15" t="s">
        <v>34</v>
      </c>
      <c r="C30" s="283" t="s">
        <v>3</v>
      </c>
      <c r="E30" s="15"/>
      <c r="F30" s="15" t="s">
        <v>34</v>
      </c>
      <c r="G30" s="283" t="s">
        <v>3</v>
      </c>
    </row>
    <row r="31" spans="1:7" ht="12" customHeight="1" x14ac:dyDescent="0.25">
      <c r="A31" s="16" t="s">
        <v>35</v>
      </c>
      <c r="B31" s="16" t="s">
        <v>36</v>
      </c>
      <c r="C31" s="284"/>
      <c r="E31" s="16" t="s">
        <v>35</v>
      </c>
      <c r="F31" s="16" t="s">
        <v>36</v>
      </c>
      <c r="G31" s="284"/>
    </row>
    <row r="32" spans="1:7" ht="17.25" customHeight="1" x14ac:dyDescent="0.25">
      <c r="A32" s="15"/>
      <c r="B32" s="17"/>
      <c r="C32" s="15"/>
      <c r="E32" s="15"/>
      <c r="F32" s="17"/>
      <c r="G32" s="15"/>
    </row>
    <row r="33" spans="1:8" ht="12" customHeight="1" x14ac:dyDescent="0.25">
      <c r="A33" s="18">
        <v>0</v>
      </c>
      <c r="B33" s="18">
        <v>23900</v>
      </c>
      <c r="C33" s="19">
        <v>0.15</v>
      </c>
      <c r="E33" s="18">
        <v>0</v>
      </c>
      <c r="F33" s="18">
        <v>14875</v>
      </c>
      <c r="G33" s="19">
        <v>0.15</v>
      </c>
      <c r="H33" s="93"/>
    </row>
    <row r="34" spans="1:8" x14ac:dyDescent="0.25">
      <c r="A34" s="18">
        <v>23900</v>
      </c>
      <c r="B34" s="18">
        <v>61650</v>
      </c>
      <c r="C34" s="19">
        <v>0.28000000000000003</v>
      </c>
      <c r="E34" s="18">
        <v>14875</v>
      </c>
      <c r="F34" s="18">
        <v>35950</v>
      </c>
      <c r="G34" s="19">
        <v>0.28000000000000003</v>
      </c>
    </row>
    <row r="35" spans="1:8" x14ac:dyDescent="0.25">
      <c r="A35" s="18">
        <v>61650</v>
      </c>
      <c r="B35" s="18">
        <v>123790</v>
      </c>
      <c r="C35" s="19">
        <v>0.33</v>
      </c>
      <c r="E35" s="18">
        <v>35950</v>
      </c>
      <c r="F35" s="18">
        <v>113300</v>
      </c>
      <c r="G35" s="19">
        <v>0.33</v>
      </c>
    </row>
    <row r="36" spans="1:8" x14ac:dyDescent="0.25">
      <c r="A36" s="20">
        <v>123790</v>
      </c>
      <c r="B36" s="21" t="s">
        <v>13</v>
      </c>
      <c r="C36" s="22">
        <v>0.28000000000000003</v>
      </c>
      <c r="E36" s="20">
        <v>113300</v>
      </c>
      <c r="F36" s="21" t="s">
        <v>13</v>
      </c>
      <c r="G36" s="22">
        <v>0.28000000000000003</v>
      </c>
    </row>
    <row r="38" spans="1:8" x14ac:dyDescent="0.25">
      <c r="A38" s="3" t="s">
        <v>40</v>
      </c>
    </row>
    <row r="39" spans="1:8" ht="11.25" customHeight="1" x14ac:dyDescent="0.25"/>
  </sheetData>
  <mergeCells count="9">
    <mergeCell ref="G30:G31"/>
    <mergeCell ref="C8:C9"/>
    <mergeCell ref="A7:B7"/>
    <mergeCell ref="C30:C31"/>
    <mergeCell ref="A18:B18"/>
    <mergeCell ref="C19:C20"/>
    <mergeCell ref="A29:B29"/>
    <mergeCell ref="G16:K16"/>
    <mergeCell ref="E29:F29"/>
  </mergeCells>
  <phoneticPr fontId="0" type="noConversion"/>
  <printOptions horizontalCentered="1"/>
  <pageMargins left="0.75" right="0.75" top="0.7" bottom="1.49" header="0.28000000000000003" footer="0.17"/>
  <pageSetup scale="96" pageOrder="overThenDown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BA31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12.7109375" style="3" customWidth="1"/>
    <col min="3" max="3" width="11.42578125" style="3" customWidth="1"/>
    <col min="4" max="4" width="9.7109375" style="3" customWidth="1"/>
    <col min="5" max="5" width="12.42578125" style="3" customWidth="1"/>
    <col min="6" max="6" width="13" style="3" customWidth="1"/>
    <col min="7" max="7" width="13.42578125" style="3" customWidth="1"/>
    <col min="8" max="8" width="10.42578125" style="3" customWidth="1"/>
    <col min="9" max="9" width="10.140625" style="3" customWidth="1"/>
    <col min="10" max="10" width="18.140625" style="3" customWidth="1"/>
    <col min="11" max="11" width="9.28515625" style="3" customWidth="1"/>
    <col min="12" max="16384" width="11.42578125" style="3"/>
  </cols>
  <sheetData>
    <row r="1" spans="1:53" x14ac:dyDescent="0.25">
      <c r="B1" s="27"/>
      <c r="C1" s="27"/>
      <c r="D1" s="27"/>
      <c r="E1" s="27"/>
      <c r="H1" s="27"/>
      <c r="I1" s="27"/>
      <c r="J1" s="27"/>
      <c r="K1" s="27"/>
    </row>
    <row r="2" spans="1:53" ht="13.5" customHeight="1" x14ac:dyDescent="0.25">
      <c r="A2" s="67" t="s">
        <v>33</v>
      </c>
      <c r="B2" s="87"/>
      <c r="C2" s="8"/>
      <c r="D2" s="8"/>
      <c r="E2" s="8"/>
      <c r="F2" s="8"/>
      <c r="G2" s="8"/>
    </row>
    <row r="3" spans="1:53" ht="13.5" customHeight="1" x14ac:dyDescent="0.25">
      <c r="A3" s="67"/>
      <c r="B3" s="87"/>
      <c r="C3" s="8"/>
      <c r="D3" s="8"/>
      <c r="E3" s="8"/>
      <c r="F3" s="8"/>
      <c r="G3" s="8"/>
    </row>
    <row r="4" spans="1:53" ht="13.5" customHeight="1" x14ac:dyDescent="0.25">
      <c r="A4" s="67"/>
      <c r="B4" s="87"/>
      <c r="C4" s="8"/>
      <c r="D4" s="8"/>
      <c r="E4" s="8"/>
      <c r="F4" s="8"/>
      <c r="G4" s="8"/>
    </row>
    <row r="5" spans="1:53" s="4" customFormat="1" ht="17.25" customHeight="1" x14ac:dyDescent="0.25">
      <c r="A5" s="88" t="s">
        <v>161</v>
      </c>
      <c r="B5" s="89"/>
      <c r="C5" s="89"/>
      <c r="D5" s="89"/>
      <c r="E5" s="88" t="s">
        <v>162</v>
      </c>
      <c r="H5" s="76"/>
      <c r="I5" s="76"/>
      <c r="J5" s="76"/>
      <c r="K5" s="76"/>
    </row>
    <row r="6" spans="1:53" ht="14.25" thickBot="1" x14ac:dyDescent="0.3">
      <c r="A6" s="68"/>
      <c r="B6" s="66"/>
      <c r="C6" s="66"/>
      <c r="D6" s="11"/>
      <c r="E6" s="66"/>
      <c r="G6" s="68"/>
      <c r="H6" s="11"/>
      <c r="I6" s="11"/>
      <c r="J6" s="11"/>
      <c r="K6" s="11"/>
    </row>
    <row r="7" spans="1:53" ht="18.75" customHeight="1" thickTop="1" x14ac:dyDescent="0.25">
      <c r="A7" s="279" t="s">
        <v>2</v>
      </c>
      <c r="B7" s="279"/>
      <c r="C7" s="13"/>
      <c r="D7" s="14"/>
      <c r="E7" s="279" t="s">
        <v>2</v>
      </c>
      <c r="F7" s="279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ht="12" customHeight="1" x14ac:dyDescent="0.25">
      <c r="A8" s="15"/>
      <c r="B8" s="15" t="s">
        <v>34</v>
      </c>
      <c r="C8" s="283" t="s">
        <v>3</v>
      </c>
      <c r="E8" s="15"/>
      <c r="F8" s="15" t="s">
        <v>34</v>
      </c>
      <c r="G8" s="283" t="s">
        <v>3</v>
      </c>
    </row>
    <row r="9" spans="1:53" ht="12" customHeight="1" x14ac:dyDescent="0.25">
      <c r="A9" s="16" t="s">
        <v>35</v>
      </c>
      <c r="B9" s="16" t="s">
        <v>36</v>
      </c>
      <c r="C9" s="284"/>
      <c r="E9" s="16" t="s">
        <v>35</v>
      </c>
      <c r="F9" s="16" t="s">
        <v>36</v>
      </c>
      <c r="G9" s="284"/>
    </row>
    <row r="10" spans="1:53" x14ac:dyDescent="0.25">
      <c r="A10" s="15"/>
      <c r="B10" s="17"/>
      <c r="C10" s="15"/>
      <c r="E10" s="15"/>
      <c r="F10" s="17"/>
      <c r="G10" s="15"/>
    </row>
    <row r="11" spans="1:53" x14ac:dyDescent="0.25">
      <c r="A11" s="18">
        <v>0</v>
      </c>
      <c r="B11" s="18">
        <v>1800</v>
      </c>
      <c r="C11" s="19">
        <v>0.11</v>
      </c>
      <c r="E11" s="18">
        <v>0</v>
      </c>
      <c r="F11" s="18">
        <v>3000</v>
      </c>
      <c r="G11" s="19">
        <v>0.11</v>
      </c>
    </row>
    <row r="12" spans="1:53" x14ac:dyDescent="0.25">
      <c r="A12" s="18">
        <v>1800</v>
      </c>
      <c r="B12" s="18">
        <v>16800</v>
      </c>
      <c r="C12" s="19">
        <v>0.15</v>
      </c>
      <c r="E12" s="18">
        <v>3000</v>
      </c>
      <c r="F12" s="18">
        <v>28000</v>
      </c>
      <c r="G12" s="19">
        <v>0.15</v>
      </c>
    </row>
    <row r="13" spans="1:53" x14ac:dyDescent="0.25">
      <c r="A13" s="18">
        <v>16800</v>
      </c>
      <c r="B13" s="18">
        <v>27000</v>
      </c>
      <c r="C13" s="19">
        <v>0.28000000000000003</v>
      </c>
      <c r="E13" s="18">
        <v>28000</v>
      </c>
      <c r="F13" s="18">
        <v>45000</v>
      </c>
      <c r="G13" s="19">
        <v>0.28000000000000003</v>
      </c>
    </row>
    <row r="14" spans="1:53" ht="12" customHeight="1" x14ac:dyDescent="0.25">
      <c r="A14" s="18">
        <v>27000</v>
      </c>
      <c r="B14" s="18">
        <v>54000</v>
      </c>
      <c r="C14" s="19">
        <v>0.35</v>
      </c>
      <c r="E14" s="18">
        <v>45000</v>
      </c>
      <c r="F14" s="18">
        <v>90000</v>
      </c>
      <c r="G14" s="19">
        <v>0.35</v>
      </c>
    </row>
    <row r="15" spans="1:53" x14ac:dyDescent="0.25">
      <c r="A15" s="20">
        <v>54000</v>
      </c>
      <c r="B15" s="21" t="s">
        <v>13</v>
      </c>
      <c r="C15" s="49">
        <v>0.38500000000000001</v>
      </c>
      <c r="E15" s="20">
        <v>90000</v>
      </c>
      <c r="F15" s="21" t="s">
        <v>13</v>
      </c>
      <c r="G15" s="49">
        <v>0.38500000000000001</v>
      </c>
    </row>
    <row r="16" spans="1:53" x14ac:dyDescent="0.25">
      <c r="A16" s="18"/>
      <c r="B16" s="23"/>
      <c r="C16" s="24"/>
      <c r="D16" s="14"/>
      <c r="E16" s="14"/>
      <c r="G16" s="18"/>
      <c r="H16" s="23"/>
      <c r="I16" s="24"/>
      <c r="J16" s="14"/>
      <c r="K16" s="14"/>
    </row>
    <row r="17" spans="1:11" x14ac:dyDescent="0.25">
      <c r="A17" s="39"/>
      <c r="G17" s="311"/>
      <c r="H17" s="312"/>
      <c r="I17" s="312"/>
      <c r="J17" s="312"/>
      <c r="K17" s="312"/>
    </row>
    <row r="18" spans="1:11" ht="12.75" customHeight="1" x14ac:dyDescent="0.25">
      <c r="A18" s="91" t="s">
        <v>37</v>
      </c>
      <c r="B18" s="89"/>
      <c r="C18" s="89"/>
      <c r="D18" s="89"/>
      <c r="E18" s="88" t="s">
        <v>163</v>
      </c>
      <c r="F18" s="4"/>
      <c r="G18" s="4"/>
    </row>
    <row r="19" spans="1:11" ht="12.75" customHeight="1" thickBot="1" x14ac:dyDescent="0.3">
      <c r="A19" s="92"/>
      <c r="B19" s="92"/>
      <c r="C19" s="92"/>
      <c r="D19" s="92"/>
      <c r="E19" s="66"/>
      <c r="G19" s="68"/>
    </row>
    <row r="20" spans="1:11" s="4" customFormat="1" ht="16.5" customHeight="1" thickTop="1" x14ac:dyDescent="0.25">
      <c r="A20" s="279" t="s">
        <v>2</v>
      </c>
      <c r="B20" s="279"/>
      <c r="C20" s="13"/>
      <c r="E20" s="279" t="s">
        <v>2</v>
      </c>
      <c r="F20" s="279"/>
      <c r="G20" s="13"/>
    </row>
    <row r="21" spans="1:11" ht="12.75" customHeight="1" x14ac:dyDescent="0.25">
      <c r="A21" s="15"/>
      <c r="B21" s="15" t="s">
        <v>34</v>
      </c>
      <c r="C21" s="283" t="s">
        <v>3</v>
      </c>
      <c r="E21" s="15"/>
      <c r="F21" s="15" t="s">
        <v>34</v>
      </c>
      <c r="G21" s="283" t="s">
        <v>3</v>
      </c>
    </row>
    <row r="22" spans="1:11" ht="12" customHeight="1" x14ac:dyDescent="0.25">
      <c r="A22" s="16" t="s">
        <v>35</v>
      </c>
      <c r="B22" s="16" t="s">
        <v>36</v>
      </c>
      <c r="C22" s="284"/>
      <c r="E22" s="16" t="s">
        <v>35</v>
      </c>
      <c r="F22" s="16" t="s">
        <v>36</v>
      </c>
      <c r="G22" s="284"/>
    </row>
    <row r="23" spans="1:11" ht="17.25" customHeight="1" x14ac:dyDescent="0.25">
      <c r="A23" s="15"/>
      <c r="B23" s="17"/>
      <c r="C23" s="15"/>
      <c r="E23" s="15"/>
      <c r="F23" s="17"/>
      <c r="G23" s="15"/>
    </row>
    <row r="24" spans="1:11" ht="12" customHeight="1" x14ac:dyDescent="0.25">
      <c r="A24" s="18">
        <v>0</v>
      </c>
      <c r="B24" s="18">
        <v>2500</v>
      </c>
      <c r="C24" s="19">
        <v>0.11</v>
      </c>
      <c r="E24" s="18">
        <v>0</v>
      </c>
      <c r="F24" s="18">
        <v>1500</v>
      </c>
      <c r="G24" s="19">
        <v>0.11</v>
      </c>
      <c r="H24" s="93"/>
    </row>
    <row r="25" spans="1:11" x14ac:dyDescent="0.25">
      <c r="A25" s="18">
        <v>2500</v>
      </c>
      <c r="B25" s="18">
        <v>23000</v>
      </c>
      <c r="C25" s="19">
        <v>0.15</v>
      </c>
      <c r="E25" s="18">
        <v>1500</v>
      </c>
      <c r="F25" s="18">
        <v>14000</v>
      </c>
      <c r="G25" s="19">
        <v>0.15</v>
      </c>
    </row>
    <row r="26" spans="1:11" x14ac:dyDescent="0.25">
      <c r="A26" s="18">
        <v>23000</v>
      </c>
      <c r="B26" s="18">
        <v>38000</v>
      </c>
      <c r="C26" s="19">
        <v>0.28000000000000003</v>
      </c>
      <c r="E26" s="18">
        <v>14000</v>
      </c>
      <c r="F26" s="18">
        <v>22500</v>
      </c>
      <c r="G26" s="19">
        <v>0.28000000000000003</v>
      </c>
    </row>
    <row r="27" spans="1:11" x14ac:dyDescent="0.25">
      <c r="A27" s="18">
        <v>38000</v>
      </c>
      <c r="B27" s="18">
        <v>80000</v>
      </c>
      <c r="C27" s="19">
        <v>0.35</v>
      </c>
      <c r="E27" s="18">
        <v>22500</v>
      </c>
      <c r="F27" s="18">
        <v>45000</v>
      </c>
      <c r="G27" s="19">
        <v>0.35</v>
      </c>
    </row>
    <row r="28" spans="1:11" x14ac:dyDescent="0.25">
      <c r="A28" s="20">
        <v>80000</v>
      </c>
      <c r="B28" s="21" t="s">
        <v>13</v>
      </c>
      <c r="C28" s="49">
        <v>0.38500000000000001</v>
      </c>
      <c r="E28" s="20">
        <v>45000</v>
      </c>
      <c r="F28" s="21" t="s">
        <v>13</v>
      </c>
      <c r="G28" s="49">
        <v>0.38500000000000001</v>
      </c>
    </row>
    <row r="30" spans="1:11" x14ac:dyDescent="0.25">
      <c r="A30" s="3" t="s">
        <v>38</v>
      </c>
    </row>
    <row r="31" spans="1:11" ht="11.25" customHeight="1" x14ac:dyDescent="0.25"/>
  </sheetData>
  <mergeCells count="9">
    <mergeCell ref="G21:G22"/>
    <mergeCell ref="C8:C9"/>
    <mergeCell ref="A7:B7"/>
    <mergeCell ref="C21:C22"/>
    <mergeCell ref="E7:F7"/>
    <mergeCell ref="G8:G9"/>
    <mergeCell ref="A20:B20"/>
    <mergeCell ref="G17:K17"/>
    <mergeCell ref="E20:F20"/>
  </mergeCells>
  <phoneticPr fontId="0" type="noConversion"/>
  <printOptions horizontalCentered="1"/>
  <pageMargins left="0.75" right="0.75" top="0.7" bottom="1.49" header="0.28000000000000003" footer="0.17"/>
  <pageSetup scale="96" pageOrder="overThenDown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AP30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>
        <v>1986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3670</v>
      </c>
      <c r="D7" s="19">
        <v>0</v>
      </c>
    </row>
    <row r="8" spans="1:42" x14ac:dyDescent="0.25">
      <c r="A8" s="18">
        <v>3670</v>
      </c>
      <c r="B8" s="18" t="s">
        <v>4</v>
      </c>
      <c r="C8" s="18">
        <v>5940</v>
      </c>
      <c r="D8" s="19">
        <v>0.11</v>
      </c>
    </row>
    <row r="9" spans="1:42" x14ac:dyDescent="0.25">
      <c r="A9" s="18">
        <v>5940</v>
      </c>
      <c r="B9" s="18" t="s">
        <v>4</v>
      </c>
      <c r="C9" s="18">
        <v>8200</v>
      </c>
      <c r="D9" s="19">
        <v>0.12</v>
      </c>
    </row>
    <row r="10" spans="1:42" ht="12" customHeight="1" x14ac:dyDescent="0.25">
      <c r="A10" s="18">
        <v>8200</v>
      </c>
      <c r="B10" s="18" t="s">
        <v>4</v>
      </c>
      <c r="C10" s="18">
        <v>12840</v>
      </c>
      <c r="D10" s="19">
        <v>0.14000000000000001</v>
      </c>
    </row>
    <row r="11" spans="1:42" ht="12" customHeight="1" x14ac:dyDescent="0.25">
      <c r="A11" s="18">
        <v>12840</v>
      </c>
      <c r="B11" s="18" t="s">
        <v>4</v>
      </c>
      <c r="C11" s="18">
        <v>17270</v>
      </c>
      <c r="D11" s="19">
        <v>0.16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17270</v>
      </c>
      <c r="B13" s="18" t="s">
        <v>4</v>
      </c>
      <c r="C13" s="18">
        <v>21800</v>
      </c>
      <c r="D13" s="19">
        <v>0.18</v>
      </c>
    </row>
    <row r="14" spans="1:42" ht="12" customHeight="1" x14ac:dyDescent="0.25">
      <c r="A14" s="18">
        <v>21800</v>
      </c>
      <c r="B14" s="18" t="s">
        <v>4</v>
      </c>
      <c r="C14" s="18">
        <v>26550</v>
      </c>
      <c r="D14" s="19">
        <v>0.22</v>
      </c>
    </row>
    <row r="15" spans="1:42" ht="12" customHeight="1" x14ac:dyDescent="0.25">
      <c r="A15" s="18">
        <v>26550</v>
      </c>
      <c r="B15" s="18" t="s">
        <v>4</v>
      </c>
      <c r="C15" s="18">
        <v>32270</v>
      </c>
      <c r="D15" s="19">
        <v>0.25</v>
      </c>
    </row>
    <row r="16" spans="1:42" ht="12" customHeight="1" x14ac:dyDescent="0.25">
      <c r="A16" s="18">
        <v>32270</v>
      </c>
      <c r="B16" s="18" t="s">
        <v>4</v>
      </c>
      <c r="C16" s="18">
        <v>37980</v>
      </c>
      <c r="D16" s="19">
        <v>0.28000000000000003</v>
      </c>
    </row>
    <row r="17" spans="1:5" ht="12" customHeight="1" x14ac:dyDescent="0.25">
      <c r="A17" s="18">
        <v>37980</v>
      </c>
      <c r="B17" s="18" t="s">
        <v>4</v>
      </c>
      <c r="C17" s="18">
        <v>49420</v>
      </c>
      <c r="D17" s="19">
        <v>0.33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49420</v>
      </c>
      <c r="B19" s="18" t="s">
        <v>4</v>
      </c>
      <c r="C19" s="18">
        <v>64750</v>
      </c>
      <c r="D19" s="19">
        <v>0.38</v>
      </c>
    </row>
    <row r="20" spans="1:5" ht="12" customHeight="1" x14ac:dyDescent="0.25">
      <c r="A20" s="18">
        <v>64750</v>
      </c>
      <c r="B20" s="18" t="s">
        <v>4</v>
      </c>
      <c r="C20" s="18">
        <v>92370</v>
      </c>
      <c r="D20" s="19">
        <v>0.42</v>
      </c>
    </row>
    <row r="21" spans="1:5" ht="12" customHeight="1" x14ac:dyDescent="0.25">
      <c r="A21" s="18">
        <v>92370</v>
      </c>
      <c r="B21" s="18" t="s">
        <v>4</v>
      </c>
      <c r="C21" s="18">
        <v>118050</v>
      </c>
      <c r="D21" s="19">
        <v>0.45</v>
      </c>
    </row>
    <row r="22" spans="1:5" ht="12" customHeight="1" x14ac:dyDescent="0.25">
      <c r="A22" s="18">
        <v>118050</v>
      </c>
      <c r="B22" s="18" t="s">
        <v>4</v>
      </c>
      <c r="C22" s="18">
        <v>175250</v>
      </c>
      <c r="D22" s="19">
        <v>0.49</v>
      </c>
    </row>
    <row r="23" spans="1:5" x14ac:dyDescent="0.25">
      <c r="A23" s="20">
        <v>175250</v>
      </c>
      <c r="B23" s="20" t="s">
        <v>4</v>
      </c>
      <c r="C23" s="72" t="s">
        <v>13</v>
      </c>
      <c r="D23" s="22">
        <v>0.5</v>
      </c>
    </row>
    <row r="24" spans="1:5" x14ac:dyDescent="0.25">
      <c r="A24" s="18"/>
      <c r="B24" s="18"/>
      <c r="C24" s="23"/>
      <c r="D24" s="24"/>
    </row>
    <row r="25" spans="1:5" x14ac:dyDescent="0.25">
      <c r="A25" s="74" t="s">
        <v>14</v>
      </c>
      <c r="B25" s="18"/>
      <c r="C25" s="23"/>
      <c r="D25" s="24"/>
    </row>
    <row r="26" spans="1:5" x14ac:dyDescent="0.25">
      <c r="A26" s="3" t="s">
        <v>30</v>
      </c>
      <c r="B26" s="18"/>
      <c r="C26" s="23"/>
      <c r="D26" s="24"/>
    </row>
    <row r="27" spans="1:5" ht="16.5" customHeight="1" x14ac:dyDescent="0.25">
      <c r="A27" s="74" t="s">
        <v>26</v>
      </c>
      <c r="B27" s="75"/>
      <c r="C27" s="75"/>
      <c r="D27" s="75"/>
      <c r="E27" s="76"/>
    </row>
    <row r="28" spans="1:5" x14ac:dyDescent="0.25">
      <c r="A28" s="18"/>
      <c r="B28" s="18"/>
      <c r="C28" s="23"/>
      <c r="D28" s="24"/>
    </row>
    <row r="29" spans="1:5" ht="28.5" customHeight="1" x14ac:dyDescent="0.25">
      <c r="A29" s="280" t="s">
        <v>147</v>
      </c>
      <c r="B29" s="280"/>
      <c r="C29" s="280"/>
      <c r="D29" s="280"/>
      <c r="E29" s="313"/>
    </row>
    <row r="30" spans="1:5" ht="11.25" customHeight="1" x14ac:dyDescent="0.25"/>
  </sheetData>
  <mergeCells count="2">
    <mergeCell ref="A5:C5"/>
    <mergeCell ref="A29:E29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1"/>
  <sheetViews>
    <sheetView showGridLines="0" zoomScale="115" zoomScaleNormal="115" workbookViewId="0"/>
  </sheetViews>
  <sheetFormatPr defaultColWidth="11.42578125" defaultRowHeight="13.5" x14ac:dyDescent="0.25"/>
  <cols>
    <col min="1" max="2" width="11.85546875" style="125" customWidth="1"/>
    <col min="3" max="3" width="23.7109375" style="125" customWidth="1"/>
    <col min="4" max="4" width="16.140625" style="125" customWidth="1"/>
    <col min="5" max="5" width="5.42578125" style="125" customWidth="1"/>
    <col min="6" max="7" width="12.42578125" style="125" customWidth="1"/>
    <col min="8" max="8" width="22" style="125" customWidth="1"/>
    <col min="9" max="16384" width="11.42578125" style="4"/>
  </cols>
  <sheetData>
    <row r="1" spans="1:8" x14ac:dyDescent="0.25">
      <c r="A1" s="126">
        <v>44586</v>
      </c>
      <c r="B1" s="124"/>
      <c r="C1" s="124"/>
      <c r="D1" s="124"/>
      <c r="E1" s="124"/>
    </row>
    <row r="2" spans="1:8" s="122" customFormat="1" x14ac:dyDescent="0.25">
      <c r="A2" s="176"/>
      <c r="B2" s="176"/>
      <c r="C2" s="176"/>
      <c r="D2" s="127"/>
      <c r="E2" s="127"/>
      <c r="F2" s="127"/>
      <c r="G2" s="127"/>
      <c r="H2" s="127"/>
    </row>
    <row r="3" spans="1:8" ht="17.45" customHeight="1" x14ac:dyDescent="0.25">
      <c r="A3" s="238" t="s">
        <v>195</v>
      </c>
      <c r="B3" s="238"/>
      <c r="C3" s="238"/>
      <c r="D3" s="238"/>
      <c r="E3" s="238"/>
      <c r="F3" s="238"/>
      <c r="G3" s="238"/>
      <c r="H3" s="238"/>
    </row>
    <row r="4" spans="1:8" ht="17.45" customHeight="1" x14ac:dyDescent="0.25">
      <c r="A4" s="238" t="s">
        <v>59</v>
      </c>
      <c r="B4" s="238"/>
      <c r="C4" s="238"/>
      <c r="D4" s="238"/>
      <c r="E4" s="238"/>
      <c r="F4" s="238"/>
      <c r="G4" s="238"/>
      <c r="H4" s="238"/>
    </row>
    <row r="5" spans="1:8" x14ac:dyDescent="0.25">
      <c r="A5" s="128"/>
      <c r="B5" s="129"/>
      <c r="C5" s="130"/>
      <c r="D5" s="130"/>
      <c r="E5" s="130"/>
      <c r="F5" s="130"/>
      <c r="G5" s="130"/>
      <c r="H5" s="130"/>
    </row>
    <row r="6" spans="1:8" x14ac:dyDescent="0.25">
      <c r="A6" s="254" t="s">
        <v>54</v>
      </c>
      <c r="B6" s="255"/>
      <c r="C6" s="255"/>
      <c r="D6" s="131"/>
      <c r="E6" s="131"/>
      <c r="F6" s="254" t="s">
        <v>177</v>
      </c>
      <c r="G6" s="255"/>
      <c r="H6" s="255"/>
    </row>
    <row r="7" spans="1:8" ht="14.25" thickBot="1" x14ac:dyDescent="0.3">
      <c r="A7" s="256"/>
      <c r="B7" s="256"/>
      <c r="C7" s="256"/>
      <c r="D7" s="132"/>
      <c r="E7" s="132"/>
      <c r="F7" s="256"/>
      <c r="G7" s="256"/>
      <c r="H7" s="256"/>
    </row>
    <row r="8" spans="1:8" ht="14.25" thickTop="1" x14ac:dyDescent="0.25">
      <c r="A8" s="257" t="s">
        <v>2</v>
      </c>
      <c r="B8" s="257"/>
      <c r="C8" s="133"/>
      <c r="D8" s="134"/>
      <c r="E8" s="134"/>
      <c r="F8" s="257" t="s">
        <v>2</v>
      </c>
      <c r="G8" s="257"/>
      <c r="H8" s="133"/>
    </row>
    <row r="9" spans="1:8" x14ac:dyDescent="0.25">
      <c r="A9" s="135"/>
      <c r="B9" s="135" t="s">
        <v>34</v>
      </c>
      <c r="C9" s="258" t="s">
        <v>51</v>
      </c>
      <c r="F9" s="135"/>
      <c r="G9" s="135" t="s">
        <v>34</v>
      </c>
      <c r="H9" s="258" t="s">
        <v>51</v>
      </c>
    </row>
    <row r="10" spans="1:8" x14ac:dyDescent="0.25">
      <c r="A10" s="136" t="s">
        <v>35</v>
      </c>
      <c r="B10" s="136" t="s">
        <v>36</v>
      </c>
      <c r="C10" s="259"/>
      <c r="F10" s="136" t="s">
        <v>35</v>
      </c>
      <c r="G10" s="136" t="s">
        <v>36</v>
      </c>
      <c r="H10" s="259"/>
    </row>
    <row r="11" spans="1:8" x14ac:dyDescent="0.25">
      <c r="A11" s="135"/>
      <c r="B11" s="137"/>
      <c r="C11" s="135"/>
      <c r="F11" s="135"/>
      <c r="G11" s="137"/>
      <c r="H11" s="135"/>
    </row>
    <row r="12" spans="1:8" x14ac:dyDescent="0.25">
      <c r="A12" s="138">
        <v>0</v>
      </c>
      <c r="B12" s="138">
        <v>9950</v>
      </c>
      <c r="C12" s="139">
        <v>0.1</v>
      </c>
      <c r="F12" s="138">
        <v>0</v>
      </c>
      <c r="G12" s="138">
        <v>19900</v>
      </c>
      <c r="H12" s="139">
        <v>0.1</v>
      </c>
    </row>
    <row r="13" spans="1:8" x14ac:dyDescent="0.25">
      <c r="A13" s="138">
        <f t="shared" ref="A13:A18" si="0">B12</f>
        <v>9950</v>
      </c>
      <c r="B13" s="138">
        <v>40525</v>
      </c>
      <c r="C13" s="139">
        <v>0.12</v>
      </c>
      <c r="F13" s="138">
        <f t="shared" ref="F13:F18" si="1">G12</f>
        <v>19900</v>
      </c>
      <c r="G13" s="138">
        <v>81050</v>
      </c>
      <c r="H13" s="139">
        <v>0.12</v>
      </c>
    </row>
    <row r="14" spans="1:8" x14ac:dyDescent="0.25">
      <c r="A14" s="138">
        <f t="shared" si="0"/>
        <v>40525</v>
      </c>
      <c r="B14" s="138">
        <v>86375</v>
      </c>
      <c r="C14" s="139">
        <v>0.22</v>
      </c>
      <c r="F14" s="138">
        <f t="shared" si="1"/>
        <v>81050</v>
      </c>
      <c r="G14" s="138">
        <v>172750</v>
      </c>
      <c r="H14" s="139">
        <v>0.22</v>
      </c>
    </row>
    <row r="15" spans="1:8" x14ac:dyDescent="0.25">
      <c r="A15" s="138">
        <f t="shared" si="0"/>
        <v>86375</v>
      </c>
      <c r="B15" s="138">
        <v>164925</v>
      </c>
      <c r="C15" s="139">
        <v>0.24</v>
      </c>
      <c r="F15" s="138">
        <f t="shared" si="1"/>
        <v>172750</v>
      </c>
      <c r="G15" s="138">
        <v>329850</v>
      </c>
      <c r="H15" s="139">
        <v>0.24</v>
      </c>
    </row>
    <row r="16" spans="1:8" x14ac:dyDescent="0.25">
      <c r="A16" s="138">
        <f t="shared" si="0"/>
        <v>164925</v>
      </c>
      <c r="B16" s="138">
        <v>209425</v>
      </c>
      <c r="C16" s="139">
        <v>0.32</v>
      </c>
      <c r="F16" s="138">
        <f t="shared" si="1"/>
        <v>329850</v>
      </c>
      <c r="G16" s="138">
        <v>418850</v>
      </c>
      <c r="H16" s="139">
        <v>0.32</v>
      </c>
    </row>
    <row r="17" spans="1:8" x14ac:dyDescent="0.25">
      <c r="A17" s="138">
        <f t="shared" si="0"/>
        <v>209425</v>
      </c>
      <c r="B17" s="138">
        <v>523600</v>
      </c>
      <c r="C17" s="139">
        <v>0.35</v>
      </c>
      <c r="F17" s="138">
        <f t="shared" si="1"/>
        <v>418850</v>
      </c>
      <c r="G17" s="138">
        <v>628300</v>
      </c>
      <c r="H17" s="139">
        <v>0.35</v>
      </c>
    </row>
    <row r="18" spans="1:8" x14ac:dyDescent="0.25">
      <c r="A18" s="140">
        <f t="shared" si="0"/>
        <v>523600</v>
      </c>
      <c r="B18" s="141" t="s">
        <v>13</v>
      </c>
      <c r="C18" s="142">
        <v>0.37</v>
      </c>
      <c r="F18" s="140">
        <f t="shared" si="1"/>
        <v>628300</v>
      </c>
      <c r="G18" s="141" t="s">
        <v>13</v>
      </c>
      <c r="H18" s="142">
        <v>0.37</v>
      </c>
    </row>
    <row r="19" spans="1:8" x14ac:dyDescent="0.25">
      <c r="A19" s="138"/>
      <c r="B19" s="143"/>
      <c r="C19" s="144"/>
      <c r="D19" s="134"/>
      <c r="E19" s="134"/>
      <c r="F19" s="134"/>
      <c r="H19" s="138"/>
    </row>
    <row r="20" spans="1:8" x14ac:dyDescent="0.25">
      <c r="A20" s="254" t="s">
        <v>37</v>
      </c>
      <c r="B20" s="260"/>
      <c r="C20" s="260"/>
      <c r="D20" s="131"/>
      <c r="E20" s="131"/>
      <c r="F20" s="254" t="s">
        <v>178</v>
      </c>
      <c r="G20" s="260"/>
      <c r="H20" s="260"/>
    </row>
    <row r="21" spans="1:8" ht="14.25" thickBot="1" x14ac:dyDescent="0.3">
      <c r="A21" s="261"/>
      <c r="B21" s="261"/>
      <c r="C21" s="261"/>
      <c r="D21" s="145"/>
      <c r="E21" s="145"/>
      <c r="F21" s="261"/>
      <c r="G21" s="261"/>
      <c r="H21" s="261"/>
    </row>
    <row r="22" spans="1:8" ht="14.25" thickTop="1" x14ac:dyDescent="0.25">
      <c r="A22" s="257" t="s">
        <v>2</v>
      </c>
      <c r="B22" s="257"/>
      <c r="C22" s="133"/>
      <c r="F22" s="257" t="s">
        <v>2</v>
      </c>
      <c r="G22" s="257"/>
      <c r="H22" s="133"/>
    </row>
    <row r="23" spans="1:8" x14ac:dyDescent="0.25">
      <c r="A23" s="135"/>
      <c r="B23" s="135" t="s">
        <v>34</v>
      </c>
      <c r="C23" s="258" t="s">
        <v>51</v>
      </c>
      <c r="F23" s="135"/>
      <c r="G23" s="135" t="s">
        <v>34</v>
      </c>
      <c r="H23" s="258" t="s">
        <v>51</v>
      </c>
    </row>
    <row r="24" spans="1:8" x14ac:dyDescent="0.25">
      <c r="A24" s="136" t="s">
        <v>35</v>
      </c>
      <c r="B24" s="136" t="s">
        <v>36</v>
      </c>
      <c r="C24" s="259"/>
      <c r="F24" s="136" t="s">
        <v>35</v>
      </c>
      <c r="G24" s="136" t="s">
        <v>36</v>
      </c>
      <c r="H24" s="259"/>
    </row>
    <row r="25" spans="1:8" x14ac:dyDescent="0.25">
      <c r="A25" s="135"/>
      <c r="B25" s="137"/>
      <c r="C25" s="135"/>
      <c r="F25" s="135"/>
      <c r="G25" s="137"/>
      <c r="H25" s="135"/>
    </row>
    <row r="26" spans="1:8" x14ac:dyDescent="0.25">
      <c r="A26" s="138">
        <v>0</v>
      </c>
      <c r="B26" s="138">
        <v>14200</v>
      </c>
      <c r="C26" s="139">
        <v>0.1</v>
      </c>
      <c r="F26" s="138">
        <v>0</v>
      </c>
      <c r="G26" s="138">
        <v>9950</v>
      </c>
      <c r="H26" s="139">
        <v>0.1</v>
      </c>
    </row>
    <row r="27" spans="1:8" x14ac:dyDescent="0.25">
      <c r="A27" s="138">
        <f t="shared" ref="A27:A32" si="2">B26</f>
        <v>14200</v>
      </c>
      <c r="B27" s="138">
        <v>54200</v>
      </c>
      <c r="C27" s="139">
        <v>0.12</v>
      </c>
      <c r="F27" s="138">
        <f t="shared" ref="F27:F32" si="3">G26</f>
        <v>9950</v>
      </c>
      <c r="G27" s="138">
        <v>40525</v>
      </c>
      <c r="H27" s="139">
        <v>0.12</v>
      </c>
    </row>
    <row r="28" spans="1:8" x14ac:dyDescent="0.25">
      <c r="A28" s="138">
        <f t="shared" si="2"/>
        <v>54200</v>
      </c>
      <c r="B28" s="138">
        <v>86350</v>
      </c>
      <c r="C28" s="139">
        <v>0.22</v>
      </c>
      <c r="F28" s="138">
        <f t="shared" si="3"/>
        <v>40525</v>
      </c>
      <c r="G28" s="138">
        <v>86375</v>
      </c>
      <c r="H28" s="139">
        <v>0.22</v>
      </c>
    </row>
    <row r="29" spans="1:8" x14ac:dyDescent="0.25">
      <c r="A29" s="138">
        <f t="shared" si="2"/>
        <v>86350</v>
      </c>
      <c r="B29" s="138">
        <v>164900</v>
      </c>
      <c r="C29" s="139">
        <v>0.24</v>
      </c>
      <c r="F29" s="138">
        <f t="shared" si="3"/>
        <v>86375</v>
      </c>
      <c r="G29" s="138">
        <v>164925</v>
      </c>
      <c r="H29" s="139">
        <v>0.24</v>
      </c>
    </row>
    <row r="30" spans="1:8" x14ac:dyDescent="0.25">
      <c r="A30" s="138">
        <f t="shared" si="2"/>
        <v>164900</v>
      </c>
      <c r="B30" s="138">
        <v>209400</v>
      </c>
      <c r="C30" s="139">
        <v>0.32</v>
      </c>
      <c r="F30" s="138">
        <f t="shared" si="3"/>
        <v>164925</v>
      </c>
      <c r="G30" s="138">
        <v>209425</v>
      </c>
      <c r="H30" s="139">
        <v>0.32</v>
      </c>
    </row>
    <row r="31" spans="1:8" x14ac:dyDescent="0.25">
      <c r="A31" s="138">
        <f t="shared" si="2"/>
        <v>209400</v>
      </c>
      <c r="B31" s="138">
        <v>523600</v>
      </c>
      <c r="C31" s="139">
        <v>0.35</v>
      </c>
      <c r="F31" s="138">
        <f t="shared" si="3"/>
        <v>209425</v>
      </c>
      <c r="G31" s="138">
        <v>314150</v>
      </c>
      <c r="H31" s="139">
        <v>0.35</v>
      </c>
    </row>
    <row r="32" spans="1:8" x14ac:dyDescent="0.25">
      <c r="A32" s="140">
        <f t="shared" si="2"/>
        <v>523600</v>
      </c>
      <c r="B32" s="141" t="s">
        <v>13</v>
      </c>
      <c r="C32" s="142">
        <v>0.37</v>
      </c>
      <c r="F32" s="140">
        <f t="shared" si="3"/>
        <v>314150</v>
      </c>
      <c r="G32" s="141" t="s">
        <v>13</v>
      </c>
      <c r="H32" s="142">
        <v>0.37</v>
      </c>
    </row>
    <row r="33" spans="1:9" x14ac:dyDescent="0.25">
      <c r="A33" s="138"/>
      <c r="B33" s="143"/>
      <c r="C33" s="146"/>
      <c r="F33" s="138"/>
      <c r="G33" s="143"/>
      <c r="H33" s="146"/>
    </row>
    <row r="34" spans="1:9" ht="14.25" thickBot="1" x14ac:dyDescent="0.3">
      <c r="A34" s="262" t="s">
        <v>87</v>
      </c>
      <c r="B34" s="262"/>
      <c r="C34" s="147"/>
      <c r="D34" s="147"/>
      <c r="E34" s="147"/>
      <c r="F34" s="148" t="s">
        <v>85</v>
      </c>
      <c r="G34" s="132"/>
      <c r="H34" s="132"/>
    </row>
    <row r="35" spans="1:9" ht="13.5" customHeight="1" thickTop="1" x14ac:dyDescent="0.25">
      <c r="A35" s="149"/>
      <c r="B35" s="149"/>
      <c r="C35" s="150" t="s">
        <v>174</v>
      </c>
      <c r="D35" s="135"/>
      <c r="E35" s="135"/>
      <c r="F35" s="151"/>
      <c r="G35" s="151"/>
      <c r="H35" s="150" t="s">
        <v>181</v>
      </c>
    </row>
    <row r="36" spans="1:9" ht="13.5" customHeight="1" x14ac:dyDescent="0.25">
      <c r="A36" s="135"/>
      <c r="B36" s="135"/>
      <c r="C36" s="135"/>
      <c r="D36" s="135"/>
      <c r="E36" s="135"/>
      <c r="F36" s="152"/>
      <c r="G36" s="152"/>
      <c r="H36" s="152"/>
    </row>
    <row r="37" spans="1:9" ht="12.75" customHeight="1" x14ac:dyDescent="0.25">
      <c r="A37" s="263" t="s">
        <v>47</v>
      </c>
      <c r="B37" s="263"/>
      <c r="C37" s="153">
        <v>12550</v>
      </c>
      <c r="D37" s="153"/>
      <c r="E37" s="153"/>
      <c r="F37" s="258" t="s">
        <v>186</v>
      </c>
      <c r="G37" s="258"/>
      <c r="H37" s="154">
        <v>0</v>
      </c>
    </row>
    <row r="38" spans="1:9" ht="26.25" customHeight="1" x14ac:dyDescent="0.25">
      <c r="A38" s="263" t="s">
        <v>179</v>
      </c>
      <c r="B38" s="263"/>
      <c r="C38" s="155">
        <v>25100</v>
      </c>
      <c r="D38" s="153"/>
      <c r="E38" s="153"/>
      <c r="F38" s="156"/>
      <c r="G38" s="157"/>
      <c r="H38" s="158"/>
    </row>
    <row r="39" spans="1:9" ht="14.25" thickBot="1" x14ac:dyDescent="0.3">
      <c r="A39" s="263" t="s">
        <v>48</v>
      </c>
      <c r="B39" s="263"/>
      <c r="C39" s="153">
        <v>18800</v>
      </c>
      <c r="D39" s="153"/>
      <c r="E39" s="153"/>
      <c r="F39" s="159" t="s">
        <v>86</v>
      </c>
      <c r="H39" s="160"/>
    </row>
    <row r="40" spans="1:9" ht="15" thickTop="1" thickBot="1" x14ac:dyDescent="0.3">
      <c r="A40" s="263" t="s">
        <v>183</v>
      </c>
      <c r="B40" s="263"/>
      <c r="C40" s="153">
        <v>12550</v>
      </c>
      <c r="D40" s="153"/>
      <c r="E40" s="153"/>
      <c r="F40" s="151"/>
      <c r="G40" s="151"/>
      <c r="H40" s="150" t="s">
        <v>166</v>
      </c>
    </row>
    <row r="41" spans="1:9" ht="14.25" thickTop="1" x14ac:dyDescent="0.25">
      <c r="A41" s="149"/>
      <c r="B41" s="149"/>
      <c r="C41" s="150" t="s">
        <v>187</v>
      </c>
      <c r="D41" s="150" t="s">
        <v>176</v>
      </c>
      <c r="E41" s="161"/>
      <c r="F41" s="162"/>
      <c r="G41" s="162"/>
      <c r="H41" s="160"/>
    </row>
    <row r="42" spans="1:9" x14ac:dyDescent="0.25">
      <c r="A42" s="135"/>
      <c r="B42" s="135"/>
      <c r="C42" s="161"/>
      <c r="D42" s="161"/>
      <c r="E42" s="161"/>
      <c r="F42" s="259" t="s">
        <v>186</v>
      </c>
      <c r="G42" s="259"/>
      <c r="H42" s="163">
        <v>0</v>
      </c>
    </row>
    <row r="43" spans="1:9" ht="24" x14ac:dyDescent="0.25">
      <c r="A43" s="248" t="s">
        <v>175</v>
      </c>
      <c r="B43" s="248"/>
      <c r="C43" s="155" t="s">
        <v>188</v>
      </c>
      <c r="D43" s="153">
        <v>1700</v>
      </c>
      <c r="E43" s="153"/>
      <c r="F43" s="161"/>
      <c r="G43" s="161"/>
      <c r="H43" s="161"/>
      <c r="I43" s="119"/>
    </row>
    <row r="44" spans="1:9" x14ac:dyDescent="0.25">
      <c r="A44" s="249"/>
      <c r="B44" s="249"/>
      <c r="C44" s="164" t="s">
        <v>189</v>
      </c>
      <c r="D44" s="164">
        <v>1350</v>
      </c>
      <c r="E44" s="153"/>
      <c r="F44" s="161"/>
      <c r="G44" s="161"/>
      <c r="H44" s="165"/>
    </row>
    <row r="45" spans="1:9" x14ac:dyDescent="0.25">
      <c r="A45" s="153"/>
      <c r="B45" s="153"/>
      <c r="C45" s="153"/>
      <c r="F45" s="160"/>
      <c r="H45" s="160"/>
    </row>
    <row r="46" spans="1:9" ht="14.25" thickBot="1" x14ac:dyDescent="0.3">
      <c r="A46" s="262" t="s">
        <v>49</v>
      </c>
      <c r="B46" s="262"/>
      <c r="C46" s="166"/>
      <c r="D46" s="148"/>
      <c r="E46" s="148"/>
      <c r="F46" s="148"/>
      <c r="G46" s="148"/>
      <c r="H46" s="134"/>
    </row>
    <row r="47" spans="1:9" ht="14.25" thickTop="1" x14ac:dyDescent="0.25">
      <c r="A47" s="167"/>
      <c r="B47" s="167"/>
      <c r="C47" s="168" t="s">
        <v>180</v>
      </c>
      <c r="D47" s="168" t="s">
        <v>167</v>
      </c>
      <c r="E47" s="143"/>
      <c r="F47" s="134"/>
      <c r="G47" s="134"/>
      <c r="H47" s="134"/>
    </row>
    <row r="48" spans="1:9" x14ac:dyDescent="0.25">
      <c r="A48" s="134"/>
      <c r="B48" s="134"/>
      <c r="C48" s="143"/>
      <c r="D48" s="143"/>
      <c r="E48" s="143"/>
      <c r="F48" s="134"/>
      <c r="G48" s="134"/>
      <c r="H48" s="134"/>
    </row>
    <row r="49" spans="1:9" x14ac:dyDescent="0.25">
      <c r="A49" s="250" t="s">
        <v>47</v>
      </c>
      <c r="B49" s="250"/>
      <c r="C49" s="169" t="s">
        <v>168</v>
      </c>
      <c r="D49" s="170">
        <f>C37</f>
        <v>12550</v>
      </c>
      <c r="E49" s="170"/>
      <c r="F49" s="134"/>
      <c r="G49" s="134"/>
      <c r="H49" s="134"/>
    </row>
    <row r="50" spans="1:9" x14ac:dyDescent="0.25">
      <c r="A50" s="250"/>
      <c r="B50" s="250"/>
      <c r="C50" s="169" t="s">
        <v>169</v>
      </c>
      <c r="D50" s="170">
        <f>C37+D43</f>
        <v>14250</v>
      </c>
      <c r="E50" s="170"/>
      <c r="F50" s="134"/>
      <c r="G50" s="134"/>
      <c r="H50" s="134"/>
    </row>
    <row r="51" spans="1:9" x14ac:dyDescent="0.25">
      <c r="A51" s="251" t="s">
        <v>6</v>
      </c>
      <c r="B51" s="251"/>
      <c r="C51" s="169" t="s">
        <v>170</v>
      </c>
      <c r="D51" s="178">
        <f>C38</f>
        <v>25100</v>
      </c>
      <c r="E51" s="170"/>
    </row>
    <row r="52" spans="1:9" x14ac:dyDescent="0.25">
      <c r="A52" s="251"/>
      <c r="B52" s="251"/>
      <c r="C52" s="169" t="s">
        <v>172</v>
      </c>
      <c r="D52" s="170">
        <f>C38+D44</f>
        <v>26450</v>
      </c>
      <c r="E52" s="170"/>
    </row>
    <row r="53" spans="1:9" x14ac:dyDescent="0.25">
      <c r="A53" s="251"/>
      <c r="B53" s="251"/>
      <c r="C53" s="169" t="s">
        <v>171</v>
      </c>
      <c r="D53" s="170">
        <f>C38+D44+D44</f>
        <v>27800</v>
      </c>
      <c r="E53" s="170"/>
    </row>
    <row r="54" spans="1:9" x14ac:dyDescent="0.25">
      <c r="A54" s="252" t="s">
        <v>184</v>
      </c>
      <c r="B54" s="252"/>
      <c r="C54" s="171" t="s">
        <v>168</v>
      </c>
      <c r="D54" s="178">
        <f>C38</f>
        <v>25100</v>
      </c>
      <c r="E54" s="172"/>
    </row>
    <row r="55" spans="1:9" x14ac:dyDescent="0.25">
      <c r="A55" s="252"/>
      <c r="B55" s="252"/>
      <c r="C55" s="171" t="s">
        <v>169</v>
      </c>
      <c r="D55" s="172">
        <f>C38+D44</f>
        <v>26450</v>
      </c>
      <c r="E55" s="172"/>
    </row>
    <row r="56" spans="1:9" x14ac:dyDescent="0.25">
      <c r="A56" s="252" t="s">
        <v>48</v>
      </c>
      <c r="B56" s="252"/>
      <c r="C56" s="171" t="s">
        <v>168</v>
      </c>
      <c r="D56" s="178">
        <f>C39</f>
        <v>18800</v>
      </c>
      <c r="E56" s="172"/>
    </row>
    <row r="57" spans="1:9" x14ac:dyDescent="0.25">
      <c r="A57" s="252"/>
      <c r="B57" s="252"/>
      <c r="C57" s="171" t="s">
        <v>169</v>
      </c>
      <c r="D57" s="172">
        <f>C39+D43</f>
        <v>20500</v>
      </c>
      <c r="E57" s="172"/>
    </row>
    <row r="58" spans="1:9" x14ac:dyDescent="0.25">
      <c r="A58" s="264" t="s">
        <v>183</v>
      </c>
      <c r="B58" s="264"/>
      <c r="C58" s="173" t="s">
        <v>173</v>
      </c>
      <c r="D58" s="179">
        <v>5</v>
      </c>
      <c r="E58" s="172"/>
    </row>
    <row r="59" spans="1:9" x14ac:dyDescent="0.25">
      <c r="A59" s="174"/>
      <c r="B59" s="174"/>
      <c r="C59" s="175"/>
      <c r="D59" s="175"/>
      <c r="E59" s="175"/>
      <c r="F59" s="175"/>
      <c r="G59" s="175"/>
      <c r="H59" s="175"/>
      <c r="I59" s="3"/>
    </row>
    <row r="60" spans="1:9" x14ac:dyDescent="0.25">
      <c r="A60" s="125" t="s">
        <v>191</v>
      </c>
      <c r="I60" s="3"/>
    </row>
    <row r="61" spans="1:9" x14ac:dyDescent="0.25">
      <c r="A61" s="177" t="s">
        <v>190</v>
      </c>
    </row>
  </sheetData>
  <mergeCells count="28">
    <mergeCell ref="A51:B53"/>
    <mergeCell ref="A54:B55"/>
    <mergeCell ref="A56:B57"/>
    <mergeCell ref="A58:B58"/>
    <mergeCell ref="A39:B39"/>
    <mergeCell ref="A40:B40"/>
    <mergeCell ref="F42:G42"/>
    <mergeCell ref="A43:B44"/>
    <mergeCell ref="A46:B46"/>
    <mergeCell ref="A49:B50"/>
    <mergeCell ref="C23:C24"/>
    <mergeCell ref="H23:H24"/>
    <mergeCell ref="A34:B34"/>
    <mergeCell ref="A37:B37"/>
    <mergeCell ref="F37:G37"/>
    <mergeCell ref="A38:B38"/>
    <mergeCell ref="C9:C10"/>
    <mergeCell ref="H9:H10"/>
    <mergeCell ref="A20:C21"/>
    <mergeCell ref="F20:H21"/>
    <mergeCell ref="A22:B22"/>
    <mergeCell ref="F22:G22"/>
    <mergeCell ref="A3:H3"/>
    <mergeCell ref="A4:H4"/>
    <mergeCell ref="A6:C7"/>
    <mergeCell ref="F6:H7"/>
    <mergeCell ref="A8:B8"/>
    <mergeCell ref="F8:G8"/>
  </mergeCells>
  <hyperlinks>
    <hyperlink ref="A61" r:id="rId1" xr:uid="{00000000-0004-0000-0100-000000000000}"/>
  </hyperlinks>
  <pageMargins left="0.75" right="0.75" top="1" bottom="1" header="0.3" footer="0.3"/>
  <pageSetup scale="77" orientation="portrait" r:id="rId2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P30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>
        <v>1985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3540</v>
      </c>
      <c r="D7" s="19">
        <v>0</v>
      </c>
    </row>
    <row r="8" spans="1:42" x14ac:dyDescent="0.25">
      <c r="A8" s="18">
        <v>3540</v>
      </c>
      <c r="B8" s="18" t="s">
        <v>4</v>
      </c>
      <c r="C8" s="18">
        <v>5720</v>
      </c>
      <c r="D8" s="19">
        <v>0.11</v>
      </c>
    </row>
    <row r="9" spans="1:42" x14ac:dyDescent="0.25">
      <c r="A9" s="18">
        <v>5720</v>
      </c>
      <c r="B9" s="18" t="s">
        <v>4</v>
      </c>
      <c r="C9" s="18">
        <v>7910</v>
      </c>
      <c r="D9" s="19">
        <v>0.12</v>
      </c>
    </row>
    <row r="10" spans="1:42" ht="12" customHeight="1" x14ac:dyDescent="0.25">
      <c r="A10" s="18">
        <v>7910</v>
      </c>
      <c r="B10" s="18" t="s">
        <v>4</v>
      </c>
      <c r="C10" s="18">
        <v>12390</v>
      </c>
      <c r="D10" s="19">
        <v>0.14000000000000001</v>
      </c>
    </row>
    <row r="11" spans="1:42" ht="12" customHeight="1" x14ac:dyDescent="0.25">
      <c r="A11" s="18">
        <v>12390</v>
      </c>
      <c r="B11" s="18" t="s">
        <v>4</v>
      </c>
      <c r="C11" s="18">
        <v>16650</v>
      </c>
      <c r="D11" s="19">
        <v>0.16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16650</v>
      </c>
      <c r="B13" s="18" t="s">
        <v>4</v>
      </c>
      <c r="C13" s="18">
        <v>21020</v>
      </c>
      <c r="D13" s="19">
        <v>0.18</v>
      </c>
    </row>
    <row r="14" spans="1:42" ht="12" customHeight="1" x14ac:dyDescent="0.25">
      <c r="A14" s="18">
        <v>21020</v>
      </c>
      <c r="B14" s="18" t="s">
        <v>4</v>
      </c>
      <c r="C14" s="18">
        <v>25600</v>
      </c>
      <c r="D14" s="19">
        <v>0.22</v>
      </c>
    </row>
    <row r="15" spans="1:42" ht="12" customHeight="1" x14ac:dyDescent="0.25">
      <c r="A15" s="18">
        <v>25600</v>
      </c>
      <c r="B15" s="18" t="s">
        <v>4</v>
      </c>
      <c r="C15" s="18">
        <v>31120</v>
      </c>
      <c r="D15" s="19">
        <v>0.25</v>
      </c>
    </row>
    <row r="16" spans="1:42" ht="12" customHeight="1" x14ac:dyDescent="0.25">
      <c r="A16" s="18">
        <v>31120</v>
      </c>
      <c r="B16" s="18" t="s">
        <v>4</v>
      </c>
      <c r="C16" s="18">
        <v>36630</v>
      </c>
      <c r="D16" s="19">
        <v>0.28000000000000003</v>
      </c>
    </row>
    <row r="17" spans="1:5" ht="12" customHeight="1" x14ac:dyDescent="0.25">
      <c r="A17" s="18">
        <v>36630</v>
      </c>
      <c r="B17" s="18" t="s">
        <v>4</v>
      </c>
      <c r="C17" s="18">
        <v>47670</v>
      </c>
      <c r="D17" s="19">
        <v>0.33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47670</v>
      </c>
      <c r="B19" s="18" t="s">
        <v>4</v>
      </c>
      <c r="C19" s="18">
        <v>62450</v>
      </c>
      <c r="D19" s="19">
        <v>0.38</v>
      </c>
    </row>
    <row r="20" spans="1:5" ht="12" customHeight="1" x14ac:dyDescent="0.25">
      <c r="A20" s="18">
        <v>62450</v>
      </c>
      <c r="B20" s="18" t="s">
        <v>4</v>
      </c>
      <c r="C20" s="18">
        <v>89090</v>
      </c>
      <c r="D20" s="19">
        <v>0.42</v>
      </c>
    </row>
    <row r="21" spans="1:5" ht="12" customHeight="1" x14ac:dyDescent="0.25">
      <c r="A21" s="18">
        <v>89090</v>
      </c>
      <c r="B21" s="18" t="s">
        <v>4</v>
      </c>
      <c r="C21" s="18">
        <v>113860</v>
      </c>
      <c r="D21" s="19">
        <v>0.45</v>
      </c>
    </row>
    <row r="22" spans="1:5" ht="12" customHeight="1" x14ac:dyDescent="0.25">
      <c r="A22" s="18">
        <v>113860</v>
      </c>
      <c r="B22" s="18" t="s">
        <v>4</v>
      </c>
      <c r="C22" s="18">
        <v>169020</v>
      </c>
      <c r="D22" s="19">
        <v>0.49</v>
      </c>
    </row>
    <row r="23" spans="1:5" x14ac:dyDescent="0.25">
      <c r="A23" s="20">
        <v>169020</v>
      </c>
      <c r="B23" s="20" t="s">
        <v>4</v>
      </c>
      <c r="C23" s="72" t="s">
        <v>13</v>
      </c>
      <c r="D23" s="22">
        <v>0.5</v>
      </c>
    </row>
    <row r="24" spans="1:5" x14ac:dyDescent="0.25">
      <c r="A24" s="18"/>
      <c r="B24" s="18"/>
      <c r="C24" s="23"/>
      <c r="D24" s="24"/>
    </row>
    <row r="25" spans="1:5" x14ac:dyDescent="0.25">
      <c r="A25" s="74" t="s">
        <v>14</v>
      </c>
      <c r="B25" s="18"/>
      <c r="C25" s="23"/>
      <c r="D25" s="24"/>
    </row>
    <row r="26" spans="1:5" x14ac:dyDescent="0.25">
      <c r="A26" s="3" t="s">
        <v>30</v>
      </c>
      <c r="B26" s="18"/>
      <c r="C26" s="23"/>
      <c r="D26" s="24"/>
    </row>
    <row r="27" spans="1:5" ht="16.5" customHeight="1" x14ac:dyDescent="0.25">
      <c r="A27" s="74" t="s">
        <v>26</v>
      </c>
      <c r="B27" s="75"/>
      <c r="C27" s="75"/>
      <c r="D27" s="75"/>
      <c r="E27" s="76"/>
    </row>
    <row r="28" spans="1:5" x14ac:dyDescent="0.25">
      <c r="A28" s="18"/>
      <c r="B28" s="18"/>
      <c r="C28" s="23"/>
      <c r="D28" s="24"/>
    </row>
    <row r="29" spans="1:5" ht="28.5" customHeight="1" x14ac:dyDescent="0.25">
      <c r="A29" s="280" t="s">
        <v>147</v>
      </c>
      <c r="B29" s="280"/>
      <c r="C29" s="280"/>
      <c r="D29" s="280"/>
      <c r="E29" s="313"/>
    </row>
    <row r="30" spans="1:5" ht="11.25" customHeight="1" x14ac:dyDescent="0.25"/>
  </sheetData>
  <mergeCells count="2">
    <mergeCell ref="A5:C5"/>
    <mergeCell ref="A29:E29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P32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>
        <v>1984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3400</v>
      </c>
      <c r="D7" s="19">
        <v>0</v>
      </c>
    </row>
    <row r="8" spans="1:42" x14ac:dyDescent="0.25">
      <c r="A8" s="18">
        <v>3400</v>
      </c>
      <c r="B8" s="18" t="s">
        <v>4</v>
      </c>
      <c r="C8" s="18">
        <v>5500</v>
      </c>
      <c r="D8" s="19">
        <v>0.11</v>
      </c>
    </row>
    <row r="9" spans="1:42" x14ac:dyDescent="0.25">
      <c r="A9" s="18">
        <v>5500</v>
      </c>
      <c r="B9" s="18" t="s">
        <v>4</v>
      </c>
      <c r="C9" s="18">
        <v>7600</v>
      </c>
      <c r="D9" s="19">
        <v>0.12</v>
      </c>
    </row>
    <row r="10" spans="1:42" ht="12" customHeight="1" x14ac:dyDescent="0.25">
      <c r="A10" s="18">
        <v>7600</v>
      </c>
      <c r="B10" s="18" t="s">
        <v>4</v>
      </c>
      <c r="C10" s="18">
        <v>11900</v>
      </c>
      <c r="D10" s="19">
        <v>0.14000000000000001</v>
      </c>
    </row>
    <row r="11" spans="1:42" ht="12" customHeight="1" x14ac:dyDescent="0.25">
      <c r="A11" s="18">
        <v>11900</v>
      </c>
      <c r="B11" s="18" t="s">
        <v>4</v>
      </c>
      <c r="C11" s="18">
        <v>16000</v>
      </c>
      <c r="D11" s="19">
        <v>0.16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16000</v>
      </c>
      <c r="B13" s="18" t="s">
        <v>4</v>
      </c>
      <c r="C13" s="18">
        <v>20200</v>
      </c>
      <c r="D13" s="19">
        <v>0.18</v>
      </c>
    </row>
    <row r="14" spans="1:42" ht="12" customHeight="1" x14ac:dyDescent="0.25">
      <c r="A14" s="18">
        <v>20200</v>
      </c>
      <c r="B14" s="18" t="s">
        <v>4</v>
      </c>
      <c r="C14" s="18">
        <v>24600</v>
      </c>
      <c r="D14" s="19">
        <v>0.22</v>
      </c>
    </row>
    <row r="15" spans="1:42" ht="12" customHeight="1" x14ac:dyDescent="0.25">
      <c r="A15" s="18">
        <v>24600</v>
      </c>
      <c r="B15" s="18" t="s">
        <v>4</v>
      </c>
      <c r="C15" s="18">
        <v>29900</v>
      </c>
      <c r="D15" s="19">
        <v>0.25</v>
      </c>
    </row>
    <row r="16" spans="1:42" ht="12" customHeight="1" x14ac:dyDescent="0.25">
      <c r="A16" s="18">
        <v>29900</v>
      </c>
      <c r="B16" s="18" t="s">
        <v>4</v>
      </c>
      <c r="C16" s="18">
        <v>35200</v>
      </c>
      <c r="D16" s="19">
        <v>0.28000000000000003</v>
      </c>
    </row>
    <row r="17" spans="1:5" ht="12" customHeight="1" x14ac:dyDescent="0.25">
      <c r="A17" s="18">
        <v>35200</v>
      </c>
      <c r="B17" s="18" t="s">
        <v>4</v>
      </c>
      <c r="C17" s="18">
        <v>45800</v>
      </c>
      <c r="D17" s="19">
        <v>0.33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45800</v>
      </c>
      <c r="B19" s="18" t="s">
        <v>4</v>
      </c>
      <c r="C19" s="18">
        <v>60000</v>
      </c>
      <c r="D19" s="19">
        <v>0.38</v>
      </c>
    </row>
    <row r="20" spans="1:5" ht="12" customHeight="1" x14ac:dyDescent="0.25">
      <c r="A20" s="18">
        <v>60000</v>
      </c>
      <c r="B20" s="18" t="s">
        <v>4</v>
      </c>
      <c r="C20" s="18">
        <v>85600</v>
      </c>
      <c r="D20" s="19">
        <v>0.42</v>
      </c>
    </row>
    <row r="21" spans="1:5" ht="12" customHeight="1" x14ac:dyDescent="0.25">
      <c r="A21" s="18">
        <v>85600</v>
      </c>
      <c r="B21" s="18" t="s">
        <v>4</v>
      </c>
      <c r="C21" s="18">
        <v>109400</v>
      </c>
      <c r="D21" s="19">
        <v>0.45</v>
      </c>
    </row>
    <row r="22" spans="1:5" ht="12" customHeight="1" x14ac:dyDescent="0.25">
      <c r="A22" s="18">
        <v>109400</v>
      </c>
      <c r="B22" s="18" t="s">
        <v>4</v>
      </c>
      <c r="C22" s="18">
        <v>162400</v>
      </c>
      <c r="D22" s="19">
        <v>0.49</v>
      </c>
    </row>
    <row r="23" spans="1:5" x14ac:dyDescent="0.25">
      <c r="A23" s="20">
        <v>162400</v>
      </c>
      <c r="B23" s="20" t="s">
        <v>4</v>
      </c>
      <c r="C23" s="72" t="s">
        <v>13</v>
      </c>
      <c r="D23" s="22">
        <v>0.5</v>
      </c>
    </row>
    <row r="24" spans="1:5" x14ac:dyDescent="0.25">
      <c r="A24" s="18"/>
      <c r="B24" s="18"/>
      <c r="C24" s="23"/>
      <c r="D24" s="24"/>
    </row>
    <row r="25" spans="1:5" x14ac:dyDescent="0.25">
      <c r="A25" s="74" t="s">
        <v>14</v>
      </c>
      <c r="B25" s="18"/>
      <c r="C25" s="23"/>
      <c r="D25" s="24"/>
    </row>
    <row r="26" spans="1:5" x14ac:dyDescent="0.25">
      <c r="A26" s="3" t="s">
        <v>30</v>
      </c>
      <c r="B26" s="18"/>
      <c r="C26" s="23"/>
      <c r="D26" s="24"/>
    </row>
    <row r="27" spans="1:5" ht="16.5" customHeight="1" x14ac:dyDescent="0.25">
      <c r="A27" s="74" t="s">
        <v>26</v>
      </c>
      <c r="B27" s="75"/>
      <c r="C27" s="75"/>
      <c r="D27" s="75"/>
      <c r="E27" s="76"/>
    </row>
    <row r="28" spans="1:5" ht="26.25" customHeight="1" x14ac:dyDescent="0.25">
      <c r="A28" s="314" t="s">
        <v>27</v>
      </c>
      <c r="B28" s="301"/>
      <c r="C28" s="301"/>
      <c r="D28" s="301"/>
      <c r="E28" s="301"/>
    </row>
    <row r="29" spans="1:5" ht="26.25" customHeight="1" x14ac:dyDescent="0.25">
      <c r="A29" s="314" t="s">
        <v>31</v>
      </c>
      <c r="B29" s="301"/>
      <c r="C29" s="301"/>
      <c r="D29" s="301"/>
      <c r="E29" s="301"/>
    </row>
    <row r="30" spans="1:5" x14ac:dyDescent="0.25">
      <c r="A30" s="18"/>
      <c r="B30" s="18"/>
      <c r="C30" s="23"/>
      <c r="D30" s="24"/>
    </row>
    <row r="31" spans="1:5" ht="28.5" customHeight="1" x14ac:dyDescent="0.25">
      <c r="A31" s="280" t="s">
        <v>147</v>
      </c>
      <c r="B31" s="280"/>
      <c r="C31" s="280"/>
      <c r="D31" s="280"/>
      <c r="E31" s="313"/>
    </row>
    <row r="32" spans="1:5" ht="11.25" customHeight="1" x14ac:dyDescent="0.25"/>
  </sheetData>
  <mergeCells count="4">
    <mergeCell ref="A5:C5"/>
    <mergeCell ref="A31:E31"/>
    <mergeCell ref="A28:E28"/>
    <mergeCell ref="A29:E29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AP31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>
        <v>1983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3400</v>
      </c>
      <c r="D7" s="19">
        <v>0</v>
      </c>
    </row>
    <row r="8" spans="1:42" x14ac:dyDescent="0.25">
      <c r="A8" s="18">
        <v>3400</v>
      </c>
      <c r="B8" s="18" t="s">
        <v>4</v>
      </c>
      <c r="C8" s="18">
        <v>5500</v>
      </c>
      <c r="D8" s="19">
        <v>0.11</v>
      </c>
    </row>
    <row r="9" spans="1:42" x14ac:dyDescent="0.25">
      <c r="A9" s="18">
        <v>5500</v>
      </c>
      <c r="B9" s="18" t="s">
        <v>4</v>
      </c>
      <c r="C9" s="18">
        <v>7600</v>
      </c>
      <c r="D9" s="19">
        <v>0.13</v>
      </c>
    </row>
    <row r="10" spans="1:42" ht="12" customHeight="1" x14ac:dyDescent="0.25">
      <c r="A10" s="18">
        <v>7600</v>
      </c>
      <c r="B10" s="18" t="s">
        <v>4</v>
      </c>
      <c r="C10" s="18">
        <v>11900</v>
      </c>
      <c r="D10" s="19">
        <v>0.15</v>
      </c>
    </row>
    <row r="11" spans="1:42" ht="12" customHeight="1" x14ac:dyDescent="0.25">
      <c r="A11" s="18">
        <v>11900</v>
      </c>
      <c r="B11" s="18" t="s">
        <v>4</v>
      </c>
      <c r="C11" s="18">
        <v>16000</v>
      </c>
      <c r="D11" s="19">
        <v>0.17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16000</v>
      </c>
      <c r="B13" s="18" t="s">
        <v>4</v>
      </c>
      <c r="C13" s="18">
        <v>20200</v>
      </c>
      <c r="D13" s="19">
        <v>0.19</v>
      </c>
    </row>
    <row r="14" spans="1:42" ht="12" customHeight="1" x14ac:dyDescent="0.25">
      <c r="A14" s="18">
        <v>20200</v>
      </c>
      <c r="B14" s="18" t="s">
        <v>4</v>
      </c>
      <c r="C14" s="18">
        <v>24600</v>
      </c>
      <c r="D14" s="19">
        <v>0.23</v>
      </c>
    </row>
    <row r="15" spans="1:42" ht="12" customHeight="1" x14ac:dyDescent="0.25">
      <c r="A15" s="18">
        <v>24600</v>
      </c>
      <c r="B15" s="18" t="s">
        <v>4</v>
      </c>
      <c r="C15" s="18">
        <v>29900</v>
      </c>
      <c r="D15" s="19">
        <v>0.26</v>
      </c>
    </row>
    <row r="16" spans="1:42" ht="12" customHeight="1" x14ac:dyDescent="0.25">
      <c r="A16" s="18">
        <v>29900</v>
      </c>
      <c r="B16" s="18" t="s">
        <v>4</v>
      </c>
      <c r="C16" s="18">
        <v>35200</v>
      </c>
      <c r="D16" s="19">
        <v>0.3</v>
      </c>
    </row>
    <row r="17" spans="1:5" ht="12" customHeight="1" x14ac:dyDescent="0.25">
      <c r="A17" s="18">
        <v>35200</v>
      </c>
      <c r="B17" s="18" t="s">
        <v>4</v>
      </c>
      <c r="C17" s="18">
        <v>45800</v>
      </c>
      <c r="D17" s="19">
        <v>0.35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45800</v>
      </c>
      <c r="B19" s="18" t="s">
        <v>4</v>
      </c>
      <c r="C19" s="18">
        <v>60000</v>
      </c>
      <c r="D19" s="19">
        <v>0.4</v>
      </c>
    </row>
    <row r="20" spans="1:5" ht="12" customHeight="1" x14ac:dyDescent="0.25">
      <c r="A20" s="18">
        <v>60000</v>
      </c>
      <c r="B20" s="18" t="s">
        <v>4</v>
      </c>
      <c r="C20" s="18">
        <v>85600</v>
      </c>
      <c r="D20" s="19">
        <v>0.44</v>
      </c>
    </row>
    <row r="21" spans="1:5" ht="12" customHeight="1" x14ac:dyDescent="0.25">
      <c r="A21" s="18">
        <v>85600</v>
      </c>
      <c r="B21" s="18" t="s">
        <v>4</v>
      </c>
      <c r="C21" s="18">
        <v>109400</v>
      </c>
      <c r="D21" s="19">
        <v>0.48</v>
      </c>
    </row>
    <row r="22" spans="1:5" x14ac:dyDescent="0.25">
      <c r="A22" s="20">
        <v>109400</v>
      </c>
      <c r="B22" s="20" t="s">
        <v>4</v>
      </c>
      <c r="C22" s="72" t="s">
        <v>13</v>
      </c>
      <c r="D22" s="22">
        <v>0.5</v>
      </c>
    </row>
    <row r="23" spans="1:5" x14ac:dyDescent="0.25">
      <c r="A23" s="18"/>
      <c r="B23" s="18"/>
      <c r="C23" s="23"/>
      <c r="D23" s="24"/>
    </row>
    <row r="24" spans="1:5" x14ac:dyDescent="0.25">
      <c r="A24" s="74" t="s">
        <v>14</v>
      </c>
      <c r="B24" s="18"/>
      <c r="C24" s="23"/>
      <c r="D24" s="24"/>
    </row>
    <row r="25" spans="1:5" x14ac:dyDescent="0.25">
      <c r="A25" s="3" t="s">
        <v>30</v>
      </c>
      <c r="B25" s="18"/>
      <c r="C25" s="23"/>
      <c r="D25" s="24"/>
    </row>
    <row r="26" spans="1:5" ht="16.5" customHeight="1" x14ac:dyDescent="0.25">
      <c r="A26" s="74" t="s">
        <v>26</v>
      </c>
      <c r="B26" s="75"/>
      <c r="C26" s="75"/>
      <c r="D26" s="75"/>
      <c r="E26" s="76"/>
    </row>
    <row r="27" spans="1:5" ht="26.25" customHeight="1" x14ac:dyDescent="0.25">
      <c r="A27" s="314" t="s">
        <v>27</v>
      </c>
      <c r="B27" s="301"/>
      <c r="C27" s="301"/>
      <c r="D27" s="301"/>
      <c r="E27" s="301"/>
    </row>
    <row r="28" spans="1:5" ht="26.25" customHeight="1" x14ac:dyDescent="0.25">
      <c r="A28" s="314" t="s">
        <v>31</v>
      </c>
      <c r="B28" s="301"/>
      <c r="C28" s="301"/>
      <c r="D28" s="301"/>
      <c r="E28" s="301"/>
    </row>
    <row r="29" spans="1:5" x14ac:dyDescent="0.25">
      <c r="A29" s="18"/>
      <c r="B29" s="18"/>
      <c r="C29" s="23"/>
      <c r="D29" s="24"/>
    </row>
    <row r="30" spans="1:5" ht="28.5" customHeight="1" x14ac:dyDescent="0.25">
      <c r="A30" s="280" t="s">
        <v>147</v>
      </c>
      <c r="B30" s="280"/>
      <c r="C30" s="280"/>
      <c r="D30" s="280"/>
      <c r="E30" s="313"/>
    </row>
    <row r="31" spans="1:5" ht="11.25" customHeight="1" x14ac:dyDescent="0.25"/>
  </sheetData>
  <mergeCells count="4">
    <mergeCell ref="A5:C5"/>
    <mergeCell ref="A30:E30"/>
    <mergeCell ref="A27:E27"/>
    <mergeCell ref="A28:E28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AP30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>
        <v>1982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3400</v>
      </c>
      <c r="D7" s="19">
        <v>0</v>
      </c>
    </row>
    <row r="8" spans="1:42" x14ac:dyDescent="0.25">
      <c r="A8" s="18">
        <v>3400</v>
      </c>
      <c r="B8" s="18" t="s">
        <v>4</v>
      </c>
      <c r="C8" s="18">
        <v>5500</v>
      </c>
      <c r="D8" s="19">
        <v>0.12</v>
      </c>
    </row>
    <row r="9" spans="1:42" x14ac:dyDescent="0.25">
      <c r="A9" s="18">
        <v>5500</v>
      </c>
      <c r="B9" s="18" t="s">
        <v>4</v>
      </c>
      <c r="C9" s="18">
        <v>7600</v>
      </c>
      <c r="D9" s="19">
        <v>0.14000000000000001</v>
      </c>
    </row>
    <row r="10" spans="1:42" ht="12" customHeight="1" x14ac:dyDescent="0.25">
      <c r="A10" s="18">
        <v>7600</v>
      </c>
      <c r="B10" s="18" t="s">
        <v>4</v>
      </c>
      <c r="C10" s="18">
        <v>11900</v>
      </c>
      <c r="D10" s="19">
        <v>0.16</v>
      </c>
    </row>
    <row r="11" spans="1:42" ht="12" customHeight="1" x14ac:dyDescent="0.25">
      <c r="A11" s="18">
        <v>11900</v>
      </c>
      <c r="B11" s="18" t="s">
        <v>4</v>
      </c>
      <c r="C11" s="18">
        <v>16000</v>
      </c>
      <c r="D11" s="19">
        <v>0.19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16000</v>
      </c>
      <c r="B13" s="18" t="s">
        <v>4</v>
      </c>
      <c r="C13" s="18">
        <v>20200</v>
      </c>
      <c r="D13" s="19">
        <v>0.22</v>
      </c>
    </row>
    <row r="14" spans="1:42" ht="12" customHeight="1" x14ac:dyDescent="0.25">
      <c r="A14" s="18">
        <v>20200</v>
      </c>
      <c r="B14" s="18" t="s">
        <v>4</v>
      </c>
      <c r="C14" s="18">
        <v>24600</v>
      </c>
      <c r="D14" s="19">
        <v>0.25</v>
      </c>
    </row>
    <row r="15" spans="1:42" ht="12" customHeight="1" x14ac:dyDescent="0.25">
      <c r="A15" s="18">
        <v>24600</v>
      </c>
      <c r="B15" s="18" t="s">
        <v>4</v>
      </c>
      <c r="C15" s="18">
        <v>29900</v>
      </c>
      <c r="D15" s="19">
        <v>0.28999999999999998</v>
      </c>
    </row>
    <row r="16" spans="1:42" ht="12" customHeight="1" x14ac:dyDescent="0.25">
      <c r="A16" s="18">
        <v>29900</v>
      </c>
      <c r="B16" s="18" t="s">
        <v>4</v>
      </c>
      <c r="C16" s="18">
        <v>35200</v>
      </c>
      <c r="D16" s="19">
        <v>0.33</v>
      </c>
    </row>
    <row r="17" spans="1:5" ht="12" customHeight="1" x14ac:dyDescent="0.25">
      <c r="A17" s="18">
        <v>35200</v>
      </c>
      <c r="B17" s="18" t="s">
        <v>4</v>
      </c>
      <c r="C17" s="18">
        <v>45800</v>
      </c>
      <c r="D17" s="19">
        <v>0.39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45800</v>
      </c>
      <c r="B19" s="18" t="s">
        <v>4</v>
      </c>
      <c r="C19" s="18">
        <v>60000</v>
      </c>
      <c r="D19" s="19">
        <v>0.44</v>
      </c>
    </row>
    <row r="20" spans="1:5" ht="12" customHeight="1" x14ac:dyDescent="0.25">
      <c r="A20" s="18">
        <v>60000</v>
      </c>
      <c r="B20" s="18" t="s">
        <v>4</v>
      </c>
      <c r="C20" s="18">
        <v>85600</v>
      </c>
      <c r="D20" s="19">
        <v>0.49</v>
      </c>
    </row>
    <row r="21" spans="1:5" x14ac:dyDescent="0.25">
      <c r="A21" s="20">
        <v>85600</v>
      </c>
      <c r="B21" s="20" t="s">
        <v>4</v>
      </c>
      <c r="C21" s="72" t="s">
        <v>13</v>
      </c>
      <c r="D21" s="22">
        <v>0.5</v>
      </c>
    </row>
    <row r="22" spans="1:5" x14ac:dyDescent="0.25">
      <c r="A22" s="18"/>
      <c r="B22" s="18"/>
      <c r="C22" s="23"/>
      <c r="D22" s="24"/>
    </row>
    <row r="23" spans="1:5" x14ac:dyDescent="0.25">
      <c r="A23" s="74" t="s">
        <v>14</v>
      </c>
      <c r="B23" s="18"/>
      <c r="C23" s="23"/>
      <c r="D23" s="24"/>
    </row>
    <row r="24" spans="1:5" x14ac:dyDescent="0.25">
      <c r="A24" s="3" t="s">
        <v>30</v>
      </c>
      <c r="B24" s="18"/>
      <c r="C24" s="23"/>
      <c r="D24" s="24"/>
    </row>
    <row r="25" spans="1:5" ht="16.5" customHeight="1" x14ac:dyDescent="0.25">
      <c r="A25" s="74" t="s">
        <v>26</v>
      </c>
      <c r="B25" s="75"/>
      <c r="C25" s="75"/>
      <c r="D25" s="75"/>
      <c r="E25" s="76"/>
    </row>
    <row r="26" spans="1:5" ht="26.25" customHeight="1" x14ac:dyDescent="0.25">
      <c r="A26" s="314" t="s">
        <v>27</v>
      </c>
      <c r="B26" s="301"/>
      <c r="C26" s="301"/>
      <c r="D26" s="301"/>
      <c r="E26" s="301"/>
    </row>
    <row r="27" spans="1:5" ht="26.25" customHeight="1" x14ac:dyDescent="0.25">
      <c r="A27" s="314" t="s">
        <v>31</v>
      </c>
      <c r="B27" s="301"/>
      <c r="C27" s="301"/>
      <c r="D27" s="301"/>
      <c r="E27" s="301"/>
    </row>
    <row r="28" spans="1:5" x14ac:dyDescent="0.25">
      <c r="A28" s="18"/>
      <c r="B28" s="18"/>
      <c r="C28" s="23"/>
      <c r="D28" s="24"/>
    </row>
    <row r="29" spans="1:5" ht="28.5" customHeight="1" x14ac:dyDescent="0.25">
      <c r="A29" s="280" t="s">
        <v>147</v>
      </c>
      <c r="B29" s="280"/>
      <c r="C29" s="280"/>
      <c r="D29" s="280"/>
      <c r="E29" s="313"/>
    </row>
    <row r="30" spans="1:5" ht="11.25" customHeight="1" x14ac:dyDescent="0.25"/>
  </sheetData>
  <mergeCells count="4">
    <mergeCell ref="A5:C5"/>
    <mergeCell ref="A29:E29"/>
    <mergeCell ref="A26:E26"/>
    <mergeCell ref="A27:E27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AP34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>
        <v>1981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3400</v>
      </c>
      <c r="D7" s="19">
        <v>0</v>
      </c>
    </row>
    <row r="8" spans="1:42" x14ac:dyDescent="0.25">
      <c r="A8" s="18">
        <v>3400</v>
      </c>
      <c r="B8" s="18" t="s">
        <v>4</v>
      </c>
      <c r="C8" s="18">
        <v>5500</v>
      </c>
      <c r="D8" s="24">
        <v>0.13825000000000001</v>
      </c>
    </row>
    <row r="9" spans="1:42" x14ac:dyDescent="0.25">
      <c r="A9" s="18">
        <v>5500</v>
      </c>
      <c r="B9" s="18" t="s">
        <v>4</v>
      </c>
      <c r="C9" s="18">
        <v>7600</v>
      </c>
      <c r="D9" s="24">
        <v>0.158</v>
      </c>
    </row>
    <row r="10" spans="1:42" ht="12" customHeight="1" x14ac:dyDescent="0.25">
      <c r="A10" s="18">
        <v>7600</v>
      </c>
      <c r="B10" s="18" t="s">
        <v>4</v>
      </c>
      <c r="C10" s="18">
        <v>11900</v>
      </c>
      <c r="D10" s="69">
        <v>0.17774999999999999</v>
      </c>
    </row>
    <row r="11" spans="1:42" ht="12" customHeight="1" x14ac:dyDescent="0.25">
      <c r="A11" s="18">
        <v>11900</v>
      </c>
      <c r="B11" s="18" t="s">
        <v>4</v>
      </c>
      <c r="C11" s="18">
        <v>16000</v>
      </c>
      <c r="D11" s="70">
        <v>0.207375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16000</v>
      </c>
      <c r="B13" s="18" t="s">
        <v>4</v>
      </c>
      <c r="C13" s="18">
        <v>20200</v>
      </c>
      <c r="D13" s="24">
        <v>0.23699999999999999</v>
      </c>
    </row>
    <row r="14" spans="1:42" ht="12" customHeight="1" x14ac:dyDescent="0.25">
      <c r="A14" s="18">
        <v>20200</v>
      </c>
      <c r="B14" s="18" t="s">
        <v>4</v>
      </c>
      <c r="C14" s="18">
        <v>24600</v>
      </c>
      <c r="D14" s="24">
        <v>0.27650000000000002</v>
      </c>
    </row>
    <row r="15" spans="1:42" ht="12" customHeight="1" x14ac:dyDescent="0.25">
      <c r="A15" s="18">
        <v>24600</v>
      </c>
      <c r="B15" s="18" t="s">
        <v>4</v>
      </c>
      <c r="C15" s="18">
        <v>29900</v>
      </c>
      <c r="D15" s="24">
        <v>0.316</v>
      </c>
    </row>
    <row r="16" spans="1:42" ht="12" customHeight="1" x14ac:dyDescent="0.25">
      <c r="A16" s="18">
        <v>29900</v>
      </c>
      <c r="B16" s="18" t="s">
        <v>4</v>
      </c>
      <c r="C16" s="18">
        <v>35200</v>
      </c>
      <c r="D16" s="70">
        <v>0.36537500000000001</v>
      </c>
    </row>
    <row r="17" spans="1:5" ht="12" customHeight="1" x14ac:dyDescent="0.25">
      <c r="A17" s="18">
        <v>35200</v>
      </c>
      <c r="B17" s="18" t="s">
        <v>4</v>
      </c>
      <c r="C17" s="18">
        <v>45800</v>
      </c>
      <c r="D17" s="70">
        <v>0.42462499999999997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45800</v>
      </c>
      <c r="B19" s="18" t="s">
        <v>4</v>
      </c>
      <c r="C19" s="18">
        <v>60000</v>
      </c>
      <c r="D19" s="70">
        <v>0.483875</v>
      </c>
    </row>
    <row r="20" spans="1:5" ht="12" customHeight="1" x14ac:dyDescent="0.25">
      <c r="A20" s="18">
        <v>60000</v>
      </c>
      <c r="B20" s="18" t="s">
        <v>4</v>
      </c>
      <c r="C20" s="18">
        <v>85600</v>
      </c>
      <c r="D20" s="70">
        <v>0.53325</v>
      </c>
    </row>
    <row r="21" spans="1:5" ht="12" customHeight="1" x14ac:dyDescent="0.25">
      <c r="A21" s="18">
        <v>85600</v>
      </c>
      <c r="B21" s="18" t="s">
        <v>4</v>
      </c>
      <c r="C21" s="18">
        <v>109400</v>
      </c>
      <c r="D21" s="70">
        <v>0.58262499999999995</v>
      </c>
    </row>
    <row r="22" spans="1:5" ht="12" customHeight="1" x14ac:dyDescent="0.25">
      <c r="A22" s="18">
        <v>109400</v>
      </c>
      <c r="B22" s="18" t="s">
        <v>4</v>
      </c>
      <c r="C22" s="18">
        <v>162400</v>
      </c>
      <c r="D22" s="24">
        <v>0.63200000000000001</v>
      </c>
    </row>
    <row r="23" spans="1:5" ht="12" customHeight="1" x14ac:dyDescent="0.25">
      <c r="A23" s="18">
        <v>162400</v>
      </c>
      <c r="B23" s="18" t="s">
        <v>4</v>
      </c>
      <c r="C23" s="18">
        <v>215400</v>
      </c>
      <c r="D23" s="24">
        <v>0.67149999999999999</v>
      </c>
    </row>
    <row r="24" spans="1:5" x14ac:dyDescent="0.25">
      <c r="A24" s="20">
        <v>215400</v>
      </c>
      <c r="B24" s="20" t="s">
        <v>4</v>
      </c>
      <c r="C24" s="72" t="s">
        <v>13</v>
      </c>
      <c r="D24" s="73">
        <v>0.69125000000000003</v>
      </c>
    </row>
    <row r="25" spans="1:5" x14ac:dyDescent="0.25">
      <c r="A25" s="18"/>
      <c r="B25" s="18"/>
      <c r="C25" s="23"/>
      <c r="D25" s="24"/>
    </row>
    <row r="26" spans="1:5" x14ac:dyDescent="0.25">
      <c r="A26" s="74" t="s">
        <v>14</v>
      </c>
      <c r="B26" s="18"/>
      <c r="C26" s="23"/>
      <c r="D26" s="24"/>
    </row>
    <row r="27" spans="1:5" x14ac:dyDescent="0.25">
      <c r="A27" s="3" t="s">
        <v>30</v>
      </c>
      <c r="B27" s="18"/>
      <c r="C27" s="23"/>
      <c r="D27" s="24"/>
    </row>
    <row r="28" spans="1:5" ht="16.5" customHeight="1" x14ac:dyDescent="0.25">
      <c r="A28" s="74" t="s">
        <v>26</v>
      </c>
      <c r="B28" s="75"/>
      <c r="C28" s="75"/>
      <c r="D28" s="75"/>
      <c r="E28" s="76"/>
    </row>
    <row r="29" spans="1:5" ht="26.25" customHeight="1" x14ac:dyDescent="0.25">
      <c r="A29" s="314" t="s">
        <v>27</v>
      </c>
      <c r="B29" s="301"/>
      <c r="C29" s="301"/>
      <c r="D29" s="301"/>
      <c r="E29" s="301"/>
    </row>
    <row r="30" spans="1:5" ht="26.25" customHeight="1" x14ac:dyDescent="0.25">
      <c r="A30" s="314" t="s">
        <v>31</v>
      </c>
      <c r="B30" s="301"/>
      <c r="C30" s="301"/>
      <c r="D30" s="301"/>
      <c r="E30" s="301"/>
    </row>
    <row r="31" spans="1:5" ht="15" customHeight="1" x14ac:dyDescent="0.25">
      <c r="A31" s="3" t="s">
        <v>32</v>
      </c>
    </row>
    <row r="32" spans="1:5" x14ac:dyDescent="0.25">
      <c r="A32" s="18"/>
      <c r="B32" s="18"/>
      <c r="C32" s="23"/>
      <c r="D32" s="24"/>
    </row>
    <row r="33" spans="1:5" ht="28.5" customHeight="1" x14ac:dyDescent="0.25">
      <c r="A33" s="280" t="s">
        <v>147</v>
      </c>
      <c r="B33" s="280"/>
      <c r="C33" s="280"/>
      <c r="D33" s="280"/>
      <c r="E33" s="313"/>
    </row>
    <row r="34" spans="1:5" ht="11.25" customHeight="1" x14ac:dyDescent="0.25"/>
  </sheetData>
  <mergeCells count="4">
    <mergeCell ref="A5:C5"/>
    <mergeCell ref="A33:E33"/>
    <mergeCell ref="A29:E29"/>
    <mergeCell ref="A30:E30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AP34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 t="s">
        <v>24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3400</v>
      </c>
      <c r="D7" s="19">
        <v>0</v>
      </c>
    </row>
    <row r="8" spans="1:42" x14ac:dyDescent="0.25">
      <c r="A8" s="18">
        <v>3400</v>
      </c>
      <c r="B8" s="18" t="s">
        <v>4</v>
      </c>
      <c r="C8" s="18">
        <v>5500</v>
      </c>
      <c r="D8" s="19">
        <v>0.14000000000000001</v>
      </c>
    </row>
    <row r="9" spans="1:42" x14ac:dyDescent="0.25">
      <c r="A9" s="18">
        <v>5500</v>
      </c>
      <c r="B9" s="18" t="s">
        <v>4</v>
      </c>
      <c r="C9" s="18">
        <v>7600</v>
      </c>
      <c r="D9" s="19">
        <v>0.16</v>
      </c>
    </row>
    <row r="10" spans="1:42" ht="12" customHeight="1" x14ac:dyDescent="0.25">
      <c r="A10" s="18">
        <v>7600</v>
      </c>
      <c r="B10" s="18" t="s">
        <v>4</v>
      </c>
      <c r="C10" s="18">
        <v>11900</v>
      </c>
      <c r="D10" s="19">
        <v>0.18</v>
      </c>
    </row>
    <row r="11" spans="1:42" ht="12" customHeight="1" x14ac:dyDescent="0.25">
      <c r="A11" s="18">
        <v>11900</v>
      </c>
      <c r="B11" s="18" t="s">
        <v>4</v>
      </c>
      <c r="C11" s="18">
        <v>16000</v>
      </c>
      <c r="D11" s="19">
        <v>0.21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16000</v>
      </c>
      <c r="B13" s="18" t="s">
        <v>4</v>
      </c>
      <c r="C13" s="18">
        <v>20200</v>
      </c>
      <c r="D13" s="19">
        <v>0.24</v>
      </c>
    </row>
    <row r="14" spans="1:42" ht="12" customHeight="1" x14ac:dyDescent="0.25">
      <c r="A14" s="18">
        <v>20200</v>
      </c>
      <c r="B14" s="18" t="s">
        <v>4</v>
      </c>
      <c r="C14" s="18">
        <v>24600</v>
      </c>
      <c r="D14" s="19">
        <v>0.28000000000000003</v>
      </c>
    </row>
    <row r="15" spans="1:42" ht="12" customHeight="1" x14ac:dyDescent="0.25">
      <c r="A15" s="18">
        <v>24600</v>
      </c>
      <c r="B15" s="18" t="s">
        <v>4</v>
      </c>
      <c r="C15" s="18">
        <v>29900</v>
      </c>
      <c r="D15" s="19">
        <v>0.32</v>
      </c>
    </row>
    <row r="16" spans="1:42" ht="12" customHeight="1" x14ac:dyDescent="0.25">
      <c r="A16" s="18">
        <v>29900</v>
      </c>
      <c r="B16" s="18" t="s">
        <v>4</v>
      </c>
      <c r="C16" s="18">
        <v>35200</v>
      </c>
      <c r="D16" s="19">
        <v>0.37</v>
      </c>
    </row>
    <row r="17" spans="1:5" ht="12" customHeight="1" x14ac:dyDescent="0.25">
      <c r="A17" s="18">
        <v>35200</v>
      </c>
      <c r="B17" s="18" t="s">
        <v>4</v>
      </c>
      <c r="C17" s="18">
        <v>45800</v>
      </c>
      <c r="D17" s="19">
        <v>0.43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45800</v>
      </c>
      <c r="B19" s="18" t="s">
        <v>4</v>
      </c>
      <c r="C19" s="18">
        <v>60000</v>
      </c>
      <c r="D19" s="19">
        <v>0.49</v>
      </c>
    </row>
    <row r="20" spans="1:5" ht="12" customHeight="1" x14ac:dyDescent="0.25">
      <c r="A20" s="18">
        <v>60000</v>
      </c>
      <c r="B20" s="18" t="s">
        <v>4</v>
      </c>
      <c r="C20" s="18">
        <v>85600</v>
      </c>
      <c r="D20" s="19">
        <v>0.54</v>
      </c>
    </row>
    <row r="21" spans="1:5" ht="12" customHeight="1" x14ac:dyDescent="0.25">
      <c r="A21" s="18">
        <v>85600</v>
      </c>
      <c r="B21" s="18" t="s">
        <v>4</v>
      </c>
      <c r="C21" s="18">
        <v>109400</v>
      </c>
      <c r="D21" s="19">
        <v>0.59</v>
      </c>
    </row>
    <row r="22" spans="1:5" ht="12" customHeight="1" x14ac:dyDescent="0.25">
      <c r="A22" s="18">
        <v>109400</v>
      </c>
      <c r="B22" s="18" t="s">
        <v>4</v>
      </c>
      <c r="C22" s="18">
        <v>162400</v>
      </c>
      <c r="D22" s="19">
        <v>0.64</v>
      </c>
    </row>
    <row r="23" spans="1:5" ht="12" customHeight="1" x14ac:dyDescent="0.25">
      <c r="A23" s="18">
        <v>162400</v>
      </c>
      <c r="B23" s="18" t="s">
        <v>4</v>
      </c>
      <c r="C23" s="18">
        <v>215400</v>
      </c>
      <c r="D23" s="19">
        <v>0.68</v>
      </c>
    </row>
    <row r="24" spans="1:5" x14ac:dyDescent="0.25">
      <c r="A24" s="20">
        <v>215400</v>
      </c>
      <c r="B24" s="20" t="s">
        <v>4</v>
      </c>
      <c r="C24" s="72" t="s">
        <v>13</v>
      </c>
      <c r="D24" s="22">
        <v>0.7</v>
      </c>
    </row>
    <row r="25" spans="1:5" x14ac:dyDescent="0.25">
      <c r="A25" s="18"/>
      <c r="B25" s="18"/>
      <c r="C25" s="23"/>
      <c r="D25" s="24"/>
    </row>
    <row r="26" spans="1:5" x14ac:dyDescent="0.25">
      <c r="A26" s="74" t="s">
        <v>14</v>
      </c>
      <c r="B26" s="18"/>
      <c r="C26" s="23"/>
      <c r="D26" s="24"/>
    </row>
    <row r="27" spans="1:5" x14ac:dyDescent="0.25">
      <c r="A27" s="3" t="s">
        <v>25</v>
      </c>
      <c r="B27" s="18"/>
      <c r="C27" s="23"/>
      <c r="D27" s="24"/>
    </row>
    <row r="28" spans="1:5" ht="16.5" customHeight="1" x14ac:dyDescent="0.25">
      <c r="A28" s="74" t="s">
        <v>26</v>
      </c>
      <c r="B28" s="75"/>
      <c r="C28" s="75"/>
      <c r="D28" s="75"/>
      <c r="E28" s="76"/>
    </row>
    <row r="29" spans="1:5" ht="26.25" customHeight="1" x14ac:dyDescent="0.25">
      <c r="A29" s="314" t="s">
        <v>27</v>
      </c>
      <c r="B29" s="301"/>
      <c r="C29" s="301"/>
      <c r="D29" s="301"/>
      <c r="E29" s="301"/>
    </row>
    <row r="30" spans="1:5" ht="26.25" customHeight="1" x14ac:dyDescent="0.25">
      <c r="A30" s="314" t="s">
        <v>28</v>
      </c>
      <c r="B30" s="301"/>
      <c r="C30" s="301"/>
      <c r="D30" s="301"/>
      <c r="E30" s="301"/>
    </row>
    <row r="31" spans="1:5" ht="21" customHeight="1" x14ac:dyDescent="0.25">
      <c r="A31" s="314" t="s">
        <v>29</v>
      </c>
      <c r="B31" s="301"/>
      <c r="C31" s="301"/>
      <c r="D31" s="301"/>
      <c r="E31" s="301"/>
    </row>
    <row r="32" spans="1:5" x14ac:dyDescent="0.25">
      <c r="A32" s="18"/>
      <c r="B32" s="18"/>
      <c r="C32" s="23"/>
      <c r="D32" s="24"/>
    </row>
    <row r="33" spans="1:5" ht="28.5" customHeight="1" x14ac:dyDescent="0.25">
      <c r="A33" s="280" t="s">
        <v>147</v>
      </c>
      <c r="B33" s="280"/>
      <c r="C33" s="280"/>
      <c r="D33" s="280"/>
      <c r="E33" s="313"/>
    </row>
    <row r="34" spans="1:5" ht="11.25" customHeight="1" x14ac:dyDescent="0.25"/>
  </sheetData>
  <mergeCells count="5">
    <mergeCell ref="A5:C5"/>
    <mergeCell ref="A33:E33"/>
    <mergeCell ref="A29:E29"/>
    <mergeCell ref="A31:E31"/>
    <mergeCell ref="A30:E30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41"/>
  <sheetViews>
    <sheetView showGridLines="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16384" width="11.42578125" style="4"/>
  </cols>
  <sheetData>
    <row r="1" spans="1:5" x14ac:dyDescent="0.25">
      <c r="A1" s="67" t="s">
        <v>0</v>
      </c>
      <c r="B1" s="8"/>
      <c r="C1" s="8"/>
      <c r="D1" s="8"/>
    </row>
    <row r="2" spans="1:5" x14ac:dyDescent="0.25">
      <c r="A2" s="67" t="s">
        <v>6</v>
      </c>
      <c r="B2" s="8"/>
      <c r="C2" s="8"/>
      <c r="D2" s="8"/>
    </row>
    <row r="3" spans="1:5" x14ac:dyDescent="0.25">
      <c r="A3" s="7" t="s">
        <v>119</v>
      </c>
      <c r="B3" s="8"/>
      <c r="C3" s="8"/>
      <c r="D3" s="8"/>
      <c r="E3" s="27"/>
    </row>
    <row r="4" spans="1:5" ht="14.25" thickBot="1" x14ac:dyDescent="0.3">
      <c r="A4" s="68"/>
      <c r="B4" s="68"/>
      <c r="C4" s="66"/>
      <c r="D4" s="66"/>
    </row>
    <row r="5" spans="1:5" ht="14.25" thickTop="1" x14ac:dyDescent="0.25">
      <c r="A5" s="279" t="s">
        <v>2</v>
      </c>
      <c r="B5" s="279"/>
      <c r="C5" s="279"/>
      <c r="D5" s="63" t="s">
        <v>3</v>
      </c>
      <c r="E5" s="14"/>
    </row>
    <row r="6" spans="1:5" x14ac:dyDescent="0.25">
      <c r="A6" s="15"/>
      <c r="B6" s="15"/>
      <c r="C6" s="17"/>
      <c r="D6" s="15"/>
    </row>
    <row r="7" spans="1:5" x14ac:dyDescent="0.25">
      <c r="A7" s="18">
        <v>0</v>
      </c>
      <c r="B7" s="18" t="s">
        <v>4</v>
      </c>
      <c r="C7" s="18">
        <v>3200</v>
      </c>
      <c r="D7" s="19">
        <v>0</v>
      </c>
    </row>
    <row r="8" spans="1:5" x14ac:dyDescent="0.25">
      <c r="A8" s="18">
        <v>3200</v>
      </c>
      <c r="B8" s="18" t="s">
        <v>4</v>
      </c>
      <c r="C8" s="18">
        <v>4200</v>
      </c>
      <c r="D8" s="19">
        <v>0.14000000000000001</v>
      </c>
    </row>
    <row r="9" spans="1:5" x14ac:dyDescent="0.25">
      <c r="A9" s="18">
        <v>4200</v>
      </c>
      <c r="B9" s="18" t="s">
        <v>4</v>
      </c>
      <c r="C9" s="18">
        <v>5200</v>
      </c>
      <c r="D9" s="19">
        <v>0.15</v>
      </c>
    </row>
    <row r="10" spans="1:5" x14ac:dyDescent="0.25">
      <c r="A10" s="18">
        <v>5200</v>
      </c>
      <c r="B10" s="18" t="s">
        <v>4</v>
      </c>
      <c r="C10" s="18">
        <v>6200</v>
      </c>
      <c r="D10" s="19">
        <v>0.16</v>
      </c>
    </row>
    <row r="11" spans="1:5" x14ac:dyDescent="0.25">
      <c r="A11" s="18">
        <v>6200</v>
      </c>
      <c r="B11" s="18" t="s">
        <v>4</v>
      </c>
      <c r="C11" s="18">
        <v>7200</v>
      </c>
      <c r="D11" s="19">
        <v>0.17</v>
      </c>
    </row>
    <row r="12" spans="1:5" x14ac:dyDescent="0.25">
      <c r="A12" s="18"/>
      <c r="B12" s="18"/>
      <c r="D12" s="19"/>
    </row>
    <row r="13" spans="1:5" x14ac:dyDescent="0.25">
      <c r="A13" s="18">
        <v>7200</v>
      </c>
      <c r="B13" s="18" t="s">
        <v>4</v>
      </c>
      <c r="C13" s="18">
        <v>11200</v>
      </c>
      <c r="D13" s="19">
        <v>0.19</v>
      </c>
    </row>
    <row r="14" spans="1:5" x14ac:dyDescent="0.25">
      <c r="A14" s="18">
        <v>11200</v>
      </c>
      <c r="B14" s="18" t="s">
        <v>4</v>
      </c>
      <c r="C14" s="18">
        <v>15200</v>
      </c>
      <c r="D14" s="19">
        <v>0.22</v>
      </c>
    </row>
    <row r="15" spans="1:5" x14ac:dyDescent="0.25">
      <c r="A15" s="18">
        <v>15200</v>
      </c>
      <c r="B15" s="18" t="s">
        <v>4</v>
      </c>
      <c r="C15" s="18">
        <v>19200</v>
      </c>
      <c r="D15" s="19">
        <v>0.25</v>
      </c>
    </row>
    <row r="16" spans="1:5" x14ac:dyDescent="0.25">
      <c r="A16" s="18">
        <v>19200</v>
      </c>
      <c r="B16" s="18" t="s">
        <v>4</v>
      </c>
      <c r="C16" s="18">
        <v>23200</v>
      </c>
      <c r="D16" s="19">
        <v>0.28000000000000003</v>
      </c>
    </row>
    <row r="17" spans="1:4" x14ac:dyDescent="0.25">
      <c r="A17" s="18">
        <v>23200</v>
      </c>
      <c r="B17" s="18" t="s">
        <v>4</v>
      </c>
      <c r="C17" s="18">
        <v>27200</v>
      </c>
      <c r="D17" s="19">
        <v>0.32</v>
      </c>
    </row>
    <row r="18" spans="1:4" x14ac:dyDescent="0.25">
      <c r="A18" s="18"/>
      <c r="B18" s="18"/>
      <c r="D18" s="71"/>
    </row>
    <row r="19" spans="1:4" x14ac:dyDescent="0.25">
      <c r="A19" s="18">
        <v>27200</v>
      </c>
      <c r="B19" s="18" t="s">
        <v>4</v>
      </c>
      <c r="C19" s="18">
        <v>31200</v>
      </c>
      <c r="D19" s="19">
        <v>0.36</v>
      </c>
    </row>
    <row r="20" spans="1:4" x14ac:dyDescent="0.25">
      <c r="A20" s="18">
        <v>31200</v>
      </c>
      <c r="B20" s="18" t="s">
        <v>4</v>
      </c>
      <c r="C20" s="18">
        <v>35200</v>
      </c>
      <c r="D20" s="19">
        <v>0.39</v>
      </c>
    </row>
    <row r="21" spans="1:4" x14ac:dyDescent="0.25">
      <c r="A21" s="18">
        <v>35200</v>
      </c>
      <c r="B21" s="18" t="s">
        <v>4</v>
      </c>
      <c r="C21" s="18">
        <v>39200</v>
      </c>
      <c r="D21" s="19">
        <v>0.42</v>
      </c>
    </row>
    <row r="22" spans="1:4" x14ac:dyDescent="0.25">
      <c r="A22" s="18">
        <v>39200</v>
      </c>
      <c r="B22" s="18" t="s">
        <v>4</v>
      </c>
      <c r="C22" s="18">
        <v>43200</v>
      </c>
      <c r="D22" s="19">
        <v>0.45</v>
      </c>
    </row>
    <row r="23" spans="1:4" x14ac:dyDescent="0.25">
      <c r="A23" s="18">
        <v>43200</v>
      </c>
      <c r="B23" s="18" t="s">
        <v>4</v>
      </c>
      <c r="C23" s="18">
        <v>47200</v>
      </c>
      <c r="D23" s="19">
        <v>0.48</v>
      </c>
    </row>
    <row r="24" spans="1:4" x14ac:dyDescent="0.25">
      <c r="A24" s="18"/>
      <c r="B24" s="18"/>
      <c r="D24" s="19"/>
    </row>
    <row r="25" spans="1:4" x14ac:dyDescent="0.25">
      <c r="A25" s="18">
        <v>47200</v>
      </c>
      <c r="B25" s="18" t="s">
        <v>4</v>
      </c>
      <c r="C25" s="18">
        <v>55200</v>
      </c>
      <c r="D25" s="19">
        <v>0.5</v>
      </c>
    </row>
    <row r="26" spans="1:4" x14ac:dyDescent="0.25">
      <c r="A26" s="18">
        <v>55200</v>
      </c>
      <c r="B26" s="18" t="s">
        <v>4</v>
      </c>
      <c r="C26" s="18">
        <v>67200</v>
      </c>
      <c r="D26" s="19">
        <v>0.53</v>
      </c>
    </row>
    <row r="27" spans="1:4" x14ac:dyDescent="0.25">
      <c r="A27" s="18">
        <v>67200</v>
      </c>
      <c r="B27" s="18" t="s">
        <v>4</v>
      </c>
      <c r="C27" s="18">
        <v>79200</v>
      </c>
      <c r="D27" s="19">
        <v>0.55000000000000004</v>
      </c>
    </row>
    <row r="28" spans="1:4" x14ac:dyDescent="0.25">
      <c r="A28" s="18">
        <v>79200</v>
      </c>
      <c r="B28" s="18" t="s">
        <v>4</v>
      </c>
      <c r="C28" s="18">
        <v>91200</v>
      </c>
      <c r="D28" s="19">
        <v>0.57999999999999996</v>
      </c>
    </row>
    <row r="29" spans="1:4" x14ac:dyDescent="0.25">
      <c r="A29" s="18">
        <v>91200</v>
      </c>
      <c r="B29" s="18" t="s">
        <v>4</v>
      </c>
      <c r="C29" s="18">
        <v>103200</v>
      </c>
      <c r="D29" s="19">
        <v>0.6</v>
      </c>
    </row>
    <row r="30" spans="1:4" x14ac:dyDescent="0.25">
      <c r="A30" s="18"/>
      <c r="B30" s="18"/>
      <c r="D30" s="19"/>
    </row>
    <row r="31" spans="1:4" x14ac:dyDescent="0.25">
      <c r="A31" s="18">
        <v>103200</v>
      </c>
      <c r="B31" s="18" t="s">
        <v>4</v>
      </c>
      <c r="C31" s="18">
        <v>123200</v>
      </c>
      <c r="D31" s="19">
        <v>0.62</v>
      </c>
    </row>
    <row r="32" spans="1:4" x14ac:dyDescent="0.25">
      <c r="A32" s="18">
        <v>123200</v>
      </c>
      <c r="B32" s="18" t="s">
        <v>4</v>
      </c>
      <c r="C32" s="18">
        <v>143200</v>
      </c>
      <c r="D32" s="19">
        <v>0.64</v>
      </c>
    </row>
    <row r="33" spans="1:5" x14ac:dyDescent="0.25">
      <c r="A33" s="18">
        <v>143200</v>
      </c>
      <c r="B33" s="18" t="s">
        <v>4</v>
      </c>
      <c r="C33" s="18">
        <v>163200</v>
      </c>
      <c r="D33" s="19">
        <v>0.66</v>
      </c>
    </row>
    <row r="34" spans="1:5" x14ac:dyDescent="0.25">
      <c r="A34" s="18">
        <v>163200</v>
      </c>
      <c r="B34" s="18" t="s">
        <v>4</v>
      </c>
      <c r="C34" s="18">
        <v>183200</v>
      </c>
      <c r="D34" s="19">
        <v>0.68</v>
      </c>
    </row>
    <row r="35" spans="1:5" x14ac:dyDescent="0.25">
      <c r="A35" s="18">
        <v>183200</v>
      </c>
      <c r="B35" s="18" t="s">
        <v>4</v>
      </c>
      <c r="C35" s="18">
        <v>203200</v>
      </c>
      <c r="D35" s="19">
        <v>0.69</v>
      </c>
    </row>
    <row r="36" spans="1:5" x14ac:dyDescent="0.25">
      <c r="A36" s="20">
        <v>203200</v>
      </c>
      <c r="B36" s="20" t="s">
        <v>4</v>
      </c>
      <c r="C36" s="72" t="s">
        <v>13</v>
      </c>
      <c r="D36" s="22">
        <v>0.7</v>
      </c>
    </row>
    <row r="37" spans="1:5" x14ac:dyDescent="0.25">
      <c r="A37" s="18"/>
      <c r="B37" s="18"/>
      <c r="C37" s="23"/>
      <c r="D37" s="24"/>
    </row>
    <row r="38" spans="1:5" x14ac:dyDescent="0.25">
      <c r="A38" s="280" t="s">
        <v>120</v>
      </c>
      <c r="B38" s="280"/>
      <c r="C38" s="280"/>
      <c r="D38" s="280"/>
      <c r="E38" s="301"/>
    </row>
    <row r="39" spans="1:5" x14ac:dyDescent="0.25">
      <c r="A39" s="301"/>
      <c r="B39" s="301"/>
      <c r="C39" s="301"/>
      <c r="D39" s="301"/>
      <c r="E39" s="301"/>
    </row>
    <row r="40" spans="1:5" x14ac:dyDescent="0.25">
      <c r="A40" s="301"/>
      <c r="B40" s="301"/>
      <c r="C40" s="301"/>
      <c r="D40" s="301"/>
      <c r="E40" s="301"/>
    </row>
    <row r="41" spans="1:5" x14ac:dyDescent="0.25">
      <c r="A41" s="301"/>
      <c r="B41" s="301"/>
      <c r="C41" s="301"/>
      <c r="D41" s="301"/>
      <c r="E41" s="301"/>
    </row>
  </sheetData>
  <mergeCells count="2">
    <mergeCell ref="A5:C5"/>
    <mergeCell ref="A38:E41"/>
  </mergeCells>
  <printOptions horizontalCentered="1"/>
  <pageMargins left="0.75" right="0.75" top="1" bottom="1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AP44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 t="s">
        <v>121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1000</v>
      </c>
      <c r="D7" s="19">
        <v>0.14000000000000001</v>
      </c>
    </row>
    <row r="8" spans="1:42" x14ac:dyDescent="0.25">
      <c r="A8" s="18">
        <v>1000</v>
      </c>
      <c r="B8" s="18" t="s">
        <v>4</v>
      </c>
      <c r="C8" s="18">
        <v>2000</v>
      </c>
      <c r="D8" s="19">
        <v>0.15</v>
      </c>
    </row>
    <row r="9" spans="1:42" x14ac:dyDescent="0.25">
      <c r="A9" s="18">
        <v>2000</v>
      </c>
      <c r="B9" s="18" t="s">
        <v>4</v>
      </c>
      <c r="C9" s="18">
        <v>3000</v>
      </c>
      <c r="D9" s="19">
        <v>0.16400000000000001</v>
      </c>
    </row>
    <row r="10" spans="1:42" ht="12" customHeight="1" x14ac:dyDescent="0.25">
      <c r="A10" s="18">
        <v>3000</v>
      </c>
      <c r="B10" s="18" t="s">
        <v>4</v>
      </c>
      <c r="C10" s="18">
        <v>4000</v>
      </c>
      <c r="D10" s="19">
        <v>0.17424999999999999</v>
      </c>
    </row>
    <row r="11" spans="1:42" ht="12" customHeight="1" x14ac:dyDescent="0.25">
      <c r="A11" s="18">
        <v>4000</v>
      </c>
      <c r="B11" s="18" t="s">
        <v>4</v>
      </c>
      <c r="C11" s="18">
        <v>8000</v>
      </c>
      <c r="D11" s="19">
        <v>0.19475000000000001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8000</v>
      </c>
      <c r="B13" s="18" t="s">
        <v>4</v>
      </c>
      <c r="C13" s="18">
        <v>12000</v>
      </c>
      <c r="D13" s="19">
        <v>0.22</v>
      </c>
    </row>
    <row r="14" spans="1:42" ht="12" customHeight="1" x14ac:dyDescent="0.25">
      <c r="A14" s="18">
        <v>12000</v>
      </c>
      <c r="B14" s="18" t="s">
        <v>4</v>
      </c>
      <c r="C14" s="18">
        <v>16000</v>
      </c>
      <c r="D14" s="19">
        <v>0.25</v>
      </c>
    </row>
    <row r="15" spans="1:42" ht="12" customHeight="1" x14ac:dyDescent="0.25">
      <c r="A15" s="18">
        <v>16000</v>
      </c>
      <c r="B15" s="18" t="s">
        <v>4</v>
      </c>
      <c r="C15" s="18">
        <v>20000</v>
      </c>
      <c r="D15" s="19">
        <v>0.28000000000000003</v>
      </c>
    </row>
    <row r="16" spans="1:42" ht="12" customHeight="1" x14ac:dyDescent="0.25">
      <c r="A16" s="18">
        <v>20000</v>
      </c>
      <c r="B16" s="18" t="s">
        <v>4</v>
      </c>
      <c r="C16" s="18">
        <v>24000</v>
      </c>
      <c r="D16" s="19">
        <v>0.32</v>
      </c>
    </row>
    <row r="17" spans="1:4" ht="12" customHeight="1" x14ac:dyDescent="0.25">
      <c r="A17" s="18">
        <v>24000</v>
      </c>
      <c r="B17" s="18" t="s">
        <v>4</v>
      </c>
      <c r="C17" s="18">
        <v>28000</v>
      </c>
      <c r="D17" s="19">
        <v>0.36</v>
      </c>
    </row>
    <row r="18" spans="1:4" ht="12" customHeight="1" x14ac:dyDescent="0.25">
      <c r="A18" s="18"/>
      <c r="B18" s="18"/>
      <c r="D18" s="71"/>
    </row>
    <row r="19" spans="1:4" ht="12" customHeight="1" x14ac:dyDescent="0.25">
      <c r="A19" s="18">
        <v>28000</v>
      </c>
      <c r="B19" s="18" t="s">
        <v>4</v>
      </c>
      <c r="C19" s="18">
        <v>32000</v>
      </c>
      <c r="D19" s="19">
        <v>0.39</v>
      </c>
    </row>
    <row r="20" spans="1:4" ht="12" customHeight="1" x14ac:dyDescent="0.25">
      <c r="A20" s="18">
        <v>32000</v>
      </c>
      <c r="B20" s="18" t="s">
        <v>4</v>
      </c>
      <c r="C20" s="18">
        <v>36000</v>
      </c>
      <c r="D20" s="19">
        <v>0.42</v>
      </c>
    </row>
    <row r="21" spans="1:4" ht="12" customHeight="1" x14ac:dyDescent="0.25">
      <c r="A21" s="18">
        <v>36000</v>
      </c>
      <c r="B21" s="18" t="s">
        <v>4</v>
      </c>
      <c r="C21" s="18">
        <v>40000</v>
      </c>
      <c r="D21" s="19">
        <v>0.45</v>
      </c>
    </row>
    <row r="22" spans="1:4" ht="12" customHeight="1" x14ac:dyDescent="0.25">
      <c r="A22" s="18">
        <v>40000</v>
      </c>
      <c r="B22" s="18" t="s">
        <v>4</v>
      </c>
      <c r="C22" s="18">
        <v>44000</v>
      </c>
      <c r="D22" s="19">
        <v>0.48</v>
      </c>
    </row>
    <row r="23" spans="1:4" ht="12" customHeight="1" x14ac:dyDescent="0.25">
      <c r="A23" s="18">
        <v>44000</v>
      </c>
      <c r="B23" s="18" t="s">
        <v>4</v>
      </c>
      <c r="C23" s="18">
        <v>52000</v>
      </c>
      <c r="D23" s="19">
        <v>0.5</v>
      </c>
    </row>
    <row r="24" spans="1:4" ht="12" customHeight="1" x14ac:dyDescent="0.25">
      <c r="A24" s="18"/>
      <c r="B24" s="18"/>
      <c r="D24" s="19"/>
    </row>
    <row r="25" spans="1:4" ht="12" customHeight="1" x14ac:dyDescent="0.25">
      <c r="A25" s="18">
        <v>52000</v>
      </c>
      <c r="B25" s="18" t="s">
        <v>4</v>
      </c>
      <c r="C25" s="18">
        <v>64000</v>
      </c>
      <c r="D25" s="19">
        <v>0.53</v>
      </c>
    </row>
    <row r="26" spans="1:4" ht="12" customHeight="1" x14ac:dyDescent="0.25">
      <c r="A26" s="18">
        <v>64000</v>
      </c>
      <c r="B26" s="18" t="s">
        <v>4</v>
      </c>
      <c r="C26" s="18">
        <v>76000</v>
      </c>
      <c r="D26" s="19">
        <v>0.55000000000000004</v>
      </c>
    </row>
    <row r="27" spans="1:4" ht="12" customHeight="1" x14ac:dyDescent="0.25">
      <c r="A27" s="18">
        <v>76000</v>
      </c>
      <c r="B27" s="18" t="s">
        <v>4</v>
      </c>
      <c r="C27" s="18">
        <v>88000</v>
      </c>
      <c r="D27" s="19">
        <v>0.57999999999999996</v>
      </c>
    </row>
    <row r="28" spans="1:4" ht="12" customHeight="1" x14ac:dyDescent="0.25">
      <c r="A28" s="18">
        <v>88000</v>
      </c>
      <c r="B28" s="18" t="s">
        <v>4</v>
      </c>
      <c r="C28" s="18">
        <v>100000</v>
      </c>
      <c r="D28" s="19">
        <v>0.6</v>
      </c>
    </row>
    <row r="29" spans="1:4" ht="12" customHeight="1" x14ac:dyDescent="0.25">
      <c r="A29" s="18">
        <v>100000</v>
      </c>
      <c r="B29" s="18" t="s">
        <v>4</v>
      </c>
      <c r="C29" s="18">
        <v>120000</v>
      </c>
      <c r="D29" s="19">
        <v>0.62</v>
      </c>
    </row>
    <row r="30" spans="1:4" ht="12" customHeight="1" x14ac:dyDescent="0.25">
      <c r="A30" s="18"/>
      <c r="B30" s="18"/>
      <c r="D30" s="19"/>
    </row>
    <row r="31" spans="1:4" ht="12" customHeight="1" x14ac:dyDescent="0.25">
      <c r="A31" s="18">
        <v>120000</v>
      </c>
      <c r="B31" s="18" t="s">
        <v>4</v>
      </c>
      <c r="C31" s="18">
        <v>140000</v>
      </c>
      <c r="D31" s="19">
        <v>0.64</v>
      </c>
    </row>
    <row r="32" spans="1:4" ht="12" customHeight="1" x14ac:dyDescent="0.25">
      <c r="A32" s="18">
        <v>140000</v>
      </c>
      <c r="B32" s="18" t="s">
        <v>4</v>
      </c>
      <c r="C32" s="18">
        <v>160000</v>
      </c>
      <c r="D32" s="19">
        <v>0.66</v>
      </c>
    </row>
    <row r="33" spans="1:5" ht="12" customHeight="1" x14ac:dyDescent="0.25">
      <c r="A33" s="18">
        <v>160000</v>
      </c>
      <c r="B33" s="18" t="s">
        <v>4</v>
      </c>
      <c r="C33" s="18">
        <v>180000</v>
      </c>
      <c r="D33" s="19">
        <v>0.68</v>
      </c>
    </row>
    <row r="34" spans="1:5" ht="12" customHeight="1" x14ac:dyDescent="0.25">
      <c r="A34" s="18">
        <v>180000</v>
      </c>
      <c r="B34" s="18" t="s">
        <v>4</v>
      </c>
      <c r="C34" s="18">
        <v>200000</v>
      </c>
      <c r="D34" s="19">
        <v>0.69</v>
      </c>
    </row>
    <row r="35" spans="1:5" x14ac:dyDescent="0.25">
      <c r="A35" s="20">
        <v>200000</v>
      </c>
      <c r="B35" s="20" t="s">
        <v>4</v>
      </c>
      <c r="C35" s="72" t="s">
        <v>13</v>
      </c>
      <c r="D35" s="22">
        <v>0.7</v>
      </c>
    </row>
    <row r="36" spans="1:5" x14ac:dyDescent="0.25">
      <c r="A36" s="18"/>
      <c r="B36" s="18"/>
      <c r="C36" s="23"/>
      <c r="D36" s="24"/>
    </row>
    <row r="37" spans="1:5" x14ac:dyDescent="0.25">
      <c r="A37" s="74" t="s">
        <v>14</v>
      </c>
      <c r="B37" s="18"/>
      <c r="C37" s="23"/>
      <c r="D37" s="24"/>
    </row>
    <row r="38" spans="1:5" x14ac:dyDescent="0.25">
      <c r="A38" s="3" t="s">
        <v>18</v>
      </c>
      <c r="B38" s="18"/>
      <c r="C38" s="23"/>
      <c r="D38" s="24"/>
    </row>
    <row r="39" spans="1:5" ht="16.5" customHeight="1" x14ac:dyDescent="0.25">
      <c r="A39" s="74" t="s">
        <v>21</v>
      </c>
      <c r="B39" s="75"/>
      <c r="C39" s="75"/>
      <c r="D39" s="75"/>
      <c r="E39" s="76"/>
    </row>
    <row r="40" spans="1:5" ht="26.25" customHeight="1" x14ac:dyDescent="0.25">
      <c r="A40" s="314" t="s">
        <v>22</v>
      </c>
      <c r="B40" s="301"/>
      <c r="C40" s="301"/>
      <c r="D40" s="301"/>
      <c r="E40" s="301"/>
    </row>
    <row r="41" spans="1:5" ht="51" customHeight="1" x14ac:dyDescent="0.25">
      <c r="A41" s="314" t="s">
        <v>23</v>
      </c>
      <c r="B41" s="301"/>
      <c r="C41" s="301"/>
      <c r="D41" s="301"/>
      <c r="E41" s="301"/>
    </row>
    <row r="42" spans="1:5" x14ac:dyDescent="0.25">
      <c r="A42" s="18"/>
      <c r="B42" s="18"/>
      <c r="C42" s="23"/>
      <c r="D42" s="24"/>
    </row>
    <row r="43" spans="1:5" ht="28.5" customHeight="1" x14ac:dyDescent="0.25">
      <c r="A43" s="280" t="s">
        <v>147</v>
      </c>
      <c r="B43" s="280"/>
      <c r="C43" s="280"/>
      <c r="D43" s="280"/>
      <c r="E43" s="313"/>
    </row>
    <row r="44" spans="1:5" ht="11.25" customHeight="1" x14ac:dyDescent="0.25"/>
  </sheetData>
  <mergeCells count="4">
    <mergeCell ref="A5:C5"/>
    <mergeCell ref="A43:E43"/>
    <mergeCell ref="A41:E41"/>
    <mergeCell ref="A40:E40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AP43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>
        <v>1970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1000</v>
      </c>
      <c r="D7" s="24">
        <v>0.14000000000000001</v>
      </c>
    </row>
    <row r="8" spans="1:42" x14ac:dyDescent="0.25">
      <c r="A8" s="18">
        <v>1000</v>
      </c>
      <c r="B8" s="18" t="s">
        <v>4</v>
      </c>
      <c r="C8" s="18">
        <v>2000</v>
      </c>
      <c r="D8" s="24">
        <v>0.15</v>
      </c>
    </row>
    <row r="9" spans="1:42" x14ac:dyDescent="0.25">
      <c r="A9" s="18">
        <v>2000</v>
      </c>
      <c r="B9" s="18" t="s">
        <v>4</v>
      </c>
      <c r="C9" s="18">
        <v>3000</v>
      </c>
      <c r="D9" s="24">
        <v>0.16400000000000001</v>
      </c>
    </row>
    <row r="10" spans="1:42" ht="12" customHeight="1" x14ac:dyDescent="0.25">
      <c r="A10" s="18">
        <v>3000</v>
      </c>
      <c r="B10" s="18" t="s">
        <v>4</v>
      </c>
      <c r="C10" s="18">
        <v>4000</v>
      </c>
      <c r="D10" s="69">
        <v>0.17424999999999999</v>
      </c>
    </row>
    <row r="11" spans="1:42" ht="12" customHeight="1" x14ac:dyDescent="0.25">
      <c r="A11" s="18">
        <v>4000</v>
      </c>
      <c r="B11" s="18" t="s">
        <v>4</v>
      </c>
      <c r="C11" s="18">
        <v>8000</v>
      </c>
      <c r="D11" s="69">
        <v>0.19475000000000001</v>
      </c>
    </row>
    <row r="12" spans="1:42" ht="12" customHeight="1" x14ac:dyDescent="0.25">
      <c r="A12" s="18"/>
      <c r="B12" s="18"/>
      <c r="D12" s="24"/>
    </row>
    <row r="13" spans="1:42" ht="12" customHeight="1" x14ac:dyDescent="0.25">
      <c r="A13" s="18">
        <v>8000</v>
      </c>
      <c r="B13" s="18" t="s">
        <v>4</v>
      </c>
      <c r="C13" s="18">
        <v>12000</v>
      </c>
      <c r="D13" s="24">
        <v>0.22550000000000001</v>
      </c>
    </row>
    <row r="14" spans="1:42" ht="12" customHeight="1" x14ac:dyDescent="0.25">
      <c r="A14" s="18">
        <v>12000</v>
      </c>
      <c r="B14" s="18" t="s">
        <v>4</v>
      </c>
      <c r="C14" s="18">
        <v>16000</v>
      </c>
      <c r="D14" s="69">
        <v>0.25624999999999998</v>
      </c>
    </row>
    <row r="15" spans="1:42" ht="12" customHeight="1" x14ac:dyDescent="0.25">
      <c r="A15" s="18">
        <v>16000</v>
      </c>
      <c r="B15" s="18" t="s">
        <v>4</v>
      </c>
      <c r="C15" s="18">
        <v>20000</v>
      </c>
      <c r="D15" s="24">
        <v>0.28699999999999998</v>
      </c>
    </row>
    <row r="16" spans="1:42" ht="12" customHeight="1" x14ac:dyDescent="0.25">
      <c r="A16" s="18">
        <v>20000</v>
      </c>
      <c r="B16" s="18" t="s">
        <v>4</v>
      </c>
      <c r="C16" s="18">
        <v>24000</v>
      </c>
      <c r="D16" s="24">
        <v>0.32800000000000001</v>
      </c>
    </row>
    <row r="17" spans="1:4" ht="12" customHeight="1" x14ac:dyDescent="0.25">
      <c r="A17" s="18">
        <v>24000</v>
      </c>
      <c r="B17" s="18" t="s">
        <v>4</v>
      </c>
      <c r="C17" s="18">
        <v>28000</v>
      </c>
      <c r="D17" s="24">
        <v>0.36899999999999999</v>
      </c>
    </row>
    <row r="18" spans="1:4" ht="12" customHeight="1" x14ac:dyDescent="0.25">
      <c r="A18" s="18"/>
      <c r="B18" s="18"/>
      <c r="D18" s="86"/>
    </row>
    <row r="19" spans="1:4" ht="12" customHeight="1" x14ac:dyDescent="0.25">
      <c r="A19" s="18">
        <v>28000</v>
      </c>
      <c r="B19" s="18" t="s">
        <v>4</v>
      </c>
      <c r="C19" s="18">
        <v>32000</v>
      </c>
      <c r="D19" s="69">
        <v>0.39974999999999999</v>
      </c>
    </row>
    <row r="20" spans="1:4" ht="12" customHeight="1" x14ac:dyDescent="0.25">
      <c r="A20" s="18">
        <v>32000</v>
      </c>
      <c r="B20" s="18" t="s">
        <v>4</v>
      </c>
      <c r="C20" s="18">
        <v>36000</v>
      </c>
      <c r="D20" s="24">
        <v>0.43049999999999999</v>
      </c>
    </row>
    <row r="21" spans="1:4" ht="12" customHeight="1" x14ac:dyDescent="0.25">
      <c r="A21" s="18">
        <v>36000</v>
      </c>
      <c r="B21" s="18" t="s">
        <v>4</v>
      </c>
      <c r="C21" s="18">
        <v>40000</v>
      </c>
      <c r="D21" s="69">
        <v>0.46124999999999999</v>
      </c>
    </row>
    <row r="22" spans="1:4" ht="12" customHeight="1" x14ac:dyDescent="0.25">
      <c r="A22" s="18">
        <v>40000</v>
      </c>
      <c r="B22" s="18" t="s">
        <v>4</v>
      </c>
      <c r="C22" s="18">
        <v>44000</v>
      </c>
      <c r="D22" s="24">
        <v>0.49199999999999999</v>
      </c>
    </row>
    <row r="23" spans="1:4" ht="12" customHeight="1" x14ac:dyDescent="0.25">
      <c r="A23" s="18">
        <v>44000</v>
      </c>
      <c r="B23" s="18" t="s">
        <v>4</v>
      </c>
      <c r="C23" s="18">
        <v>52000</v>
      </c>
      <c r="D23" s="24">
        <v>0.51249999999999996</v>
      </c>
    </row>
    <row r="24" spans="1:4" ht="12" customHeight="1" x14ac:dyDescent="0.25">
      <c r="A24" s="18"/>
      <c r="B24" s="18"/>
      <c r="D24" s="24"/>
    </row>
    <row r="25" spans="1:4" ht="12" customHeight="1" x14ac:dyDescent="0.25">
      <c r="A25" s="18">
        <v>52000</v>
      </c>
      <c r="B25" s="18" t="s">
        <v>4</v>
      </c>
      <c r="C25" s="18">
        <v>64000</v>
      </c>
      <c r="D25" s="69">
        <v>0.54325000000000001</v>
      </c>
    </row>
    <row r="26" spans="1:4" ht="12" customHeight="1" x14ac:dyDescent="0.25">
      <c r="A26" s="18">
        <v>64000</v>
      </c>
      <c r="B26" s="18" t="s">
        <v>4</v>
      </c>
      <c r="C26" s="18">
        <v>76000</v>
      </c>
      <c r="D26" s="69">
        <v>0.56374999999999997</v>
      </c>
    </row>
    <row r="27" spans="1:4" ht="12" customHeight="1" x14ac:dyDescent="0.25">
      <c r="A27" s="18">
        <v>76000</v>
      </c>
      <c r="B27" s="18" t="s">
        <v>4</v>
      </c>
      <c r="C27" s="18">
        <v>88000</v>
      </c>
      <c r="D27" s="24">
        <v>0.59450000000000003</v>
      </c>
    </row>
    <row r="28" spans="1:4" ht="12" customHeight="1" x14ac:dyDescent="0.25">
      <c r="A28" s="18">
        <v>88000</v>
      </c>
      <c r="B28" s="18" t="s">
        <v>4</v>
      </c>
      <c r="C28" s="18">
        <v>100000</v>
      </c>
      <c r="D28" s="24">
        <v>0.61499999999999999</v>
      </c>
    </row>
    <row r="29" spans="1:4" ht="12" customHeight="1" x14ac:dyDescent="0.25">
      <c r="A29" s="18">
        <v>100000</v>
      </c>
      <c r="B29" s="18" t="s">
        <v>4</v>
      </c>
      <c r="C29" s="18">
        <v>120000</v>
      </c>
      <c r="D29" s="24">
        <v>0.63549999999999995</v>
      </c>
    </row>
    <row r="30" spans="1:4" ht="12" customHeight="1" x14ac:dyDescent="0.25">
      <c r="A30" s="18"/>
      <c r="B30" s="18"/>
      <c r="D30" s="24"/>
    </row>
    <row r="31" spans="1:4" ht="12" customHeight="1" x14ac:dyDescent="0.25">
      <c r="A31" s="18">
        <v>120000</v>
      </c>
      <c r="B31" s="18" t="s">
        <v>4</v>
      </c>
      <c r="C31" s="18">
        <v>140000</v>
      </c>
      <c r="D31" s="24">
        <v>0.65600000000000003</v>
      </c>
    </row>
    <row r="32" spans="1:4" ht="12" customHeight="1" x14ac:dyDescent="0.25">
      <c r="A32" s="18">
        <v>140000</v>
      </c>
      <c r="B32" s="18" t="s">
        <v>4</v>
      </c>
      <c r="C32" s="18">
        <v>160000</v>
      </c>
      <c r="D32" s="24">
        <v>0.67649999999999999</v>
      </c>
    </row>
    <row r="33" spans="1:5" ht="12" customHeight="1" x14ac:dyDescent="0.25">
      <c r="A33" s="18">
        <v>160000</v>
      </c>
      <c r="B33" s="18" t="s">
        <v>4</v>
      </c>
      <c r="C33" s="18">
        <v>180000</v>
      </c>
      <c r="D33" s="24">
        <v>0.69699999999999995</v>
      </c>
    </row>
    <row r="34" spans="1:5" ht="12" customHeight="1" x14ac:dyDescent="0.25">
      <c r="A34" s="18">
        <v>180000</v>
      </c>
      <c r="B34" s="18" t="s">
        <v>4</v>
      </c>
      <c r="C34" s="18">
        <v>200000</v>
      </c>
      <c r="D34" s="69">
        <v>0.70725000000000005</v>
      </c>
    </row>
    <row r="35" spans="1:5" x14ac:dyDescent="0.25">
      <c r="A35" s="20">
        <v>200000</v>
      </c>
      <c r="B35" s="20" t="s">
        <v>4</v>
      </c>
      <c r="C35" s="72" t="s">
        <v>13</v>
      </c>
      <c r="D35" s="83">
        <v>0.71750000000000003</v>
      </c>
    </row>
    <row r="36" spans="1:5" x14ac:dyDescent="0.25">
      <c r="A36" s="18"/>
      <c r="B36" s="18"/>
      <c r="C36" s="23"/>
      <c r="D36" s="24"/>
    </row>
    <row r="37" spans="1:5" x14ac:dyDescent="0.25">
      <c r="A37" s="74" t="s">
        <v>14</v>
      </c>
      <c r="B37" s="18"/>
      <c r="C37" s="23"/>
      <c r="D37" s="24"/>
    </row>
    <row r="38" spans="1:5" x14ac:dyDescent="0.25">
      <c r="A38" s="3" t="s">
        <v>18</v>
      </c>
      <c r="B38" s="18"/>
      <c r="C38" s="23"/>
      <c r="D38" s="24"/>
    </row>
    <row r="39" spans="1:5" ht="63" customHeight="1" x14ac:dyDescent="0.25">
      <c r="A39" s="314" t="s">
        <v>19</v>
      </c>
      <c r="B39" s="301"/>
      <c r="C39" s="301"/>
      <c r="D39" s="301"/>
      <c r="E39" s="313"/>
    </row>
    <row r="40" spans="1:5" ht="16.5" customHeight="1" x14ac:dyDescent="0.25">
      <c r="A40" s="74" t="s">
        <v>20</v>
      </c>
      <c r="B40" s="75"/>
      <c r="C40" s="75"/>
      <c r="D40" s="75"/>
      <c r="E40" s="76"/>
    </row>
    <row r="41" spans="1:5" x14ac:dyDescent="0.25">
      <c r="A41" s="18"/>
      <c r="B41" s="18"/>
      <c r="C41" s="23"/>
      <c r="D41" s="24"/>
    </row>
    <row r="42" spans="1:5" ht="28.5" customHeight="1" x14ac:dyDescent="0.25">
      <c r="A42" s="280" t="s">
        <v>147</v>
      </c>
      <c r="B42" s="280"/>
      <c r="C42" s="280"/>
      <c r="D42" s="280"/>
      <c r="E42" s="313"/>
    </row>
    <row r="43" spans="1:5" ht="11.25" customHeight="1" x14ac:dyDescent="0.25"/>
  </sheetData>
  <mergeCells count="3">
    <mergeCell ref="A5:C5"/>
    <mergeCell ref="A39:E39"/>
    <mergeCell ref="A42:E42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AP42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>
        <v>1969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1000</v>
      </c>
      <c r="D7" s="57">
        <v>0.14000000000000001</v>
      </c>
    </row>
    <row r="8" spans="1:42" x14ac:dyDescent="0.25">
      <c r="A8" s="18">
        <v>1000</v>
      </c>
      <c r="B8" s="18" t="s">
        <v>4</v>
      </c>
      <c r="C8" s="18">
        <v>2000</v>
      </c>
      <c r="D8" s="57">
        <v>0.15</v>
      </c>
    </row>
    <row r="9" spans="1:42" x14ac:dyDescent="0.25">
      <c r="A9" s="18">
        <v>2000</v>
      </c>
      <c r="B9" s="18" t="s">
        <v>4</v>
      </c>
      <c r="C9" s="18">
        <v>3000</v>
      </c>
      <c r="D9" s="57">
        <v>0.17599999999999999</v>
      </c>
    </row>
    <row r="10" spans="1:42" ht="12" customHeight="1" x14ac:dyDescent="0.25">
      <c r="A10" s="18">
        <v>3000</v>
      </c>
      <c r="B10" s="18" t="s">
        <v>4</v>
      </c>
      <c r="C10" s="18">
        <v>4000</v>
      </c>
      <c r="D10" s="57">
        <v>0.187</v>
      </c>
    </row>
    <row r="11" spans="1:42" ht="12" customHeight="1" x14ac:dyDescent="0.25">
      <c r="A11" s="18">
        <v>4000</v>
      </c>
      <c r="B11" s="18" t="s">
        <v>4</v>
      </c>
      <c r="C11" s="18">
        <v>8000</v>
      </c>
      <c r="D11" s="57">
        <v>0.20899999999999999</v>
      </c>
    </row>
    <row r="12" spans="1:42" ht="12" customHeight="1" x14ac:dyDescent="0.25">
      <c r="A12" s="18"/>
      <c r="B12" s="18"/>
      <c r="D12" s="57"/>
    </row>
    <row r="13" spans="1:42" ht="12" customHeight="1" x14ac:dyDescent="0.25">
      <c r="A13" s="18">
        <v>8000</v>
      </c>
      <c r="B13" s="18" t="s">
        <v>4</v>
      </c>
      <c r="C13" s="18">
        <v>12000</v>
      </c>
      <c r="D13" s="57">
        <v>0.24199999999999999</v>
      </c>
    </row>
    <row r="14" spans="1:42" ht="12" customHeight="1" x14ac:dyDescent="0.25">
      <c r="A14" s="18">
        <v>12000</v>
      </c>
      <c r="B14" s="18" t="s">
        <v>4</v>
      </c>
      <c r="C14" s="18">
        <v>16000</v>
      </c>
      <c r="D14" s="57">
        <v>0.27500000000000002</v>
      </c>
    </row>
    <row r="15" spans="1:42" ht="12" customHeight="1" x14ac:dyDescent="0.25">
      <c r="A15" s="18">
        <v>16000</v>
      </c>
      <c r="B15" s="18" t="s">
        <v>4</v>
      </c>
      <c r="C15" s="18">
        <v>20000</v>
      </c>
      <c r="D15" s="57">
        <v>0.308</v>
      </c>
    </row>
    <row r="16" spans="1:42" ht="12" customHeight="1" x14ac:dyDescent="0.25">
      <c r="A16" s="18">
        <v>20000</v>
      </c>
      <c r="B16" s="18" t="s">
        <v>4</v>
      </c>
      <c r="C16" s="18">
        <v>24000</v>
      </c>
      <c r="D16" s="57">
        <v>0.35199999999999998</v>
      </c>
    </row>
    <row r="17" spans="1:4" ht="12" customHeight="1" x14ac:dyDescent="0.25">
      <c r="A17" s="18">
        <v>24000</v>
      </c>
      <c r="B17" s="18" t="s">
        <v>4</v>
      </c>
      <c r="C17" s="18">
        <v>28000</v>
      </c>
      <c r="D17" s="57">
        <v>0.39600000000000002</v>
      </c>
    </row>
    <row r="18" spans="1:4" ht="12" customHeight="1" x14ac:dyDescent="0.25">
      <c r="A18" s="18"/>
      <c r="B18" s="18"/>
      <c r="D18" s="85"/>
    </row>
    <row r="19" spans="1:4" ht="12" customHeight="1" x14ac:dyDescent="0.25">
      <c r="A19" s="18">
        <v>28000</v>
      </c>
      <c r="B19" s="18" t="s">
        <v>4</v>
      </c>
      <c r="C19" s="18">
        <v>32000</v>
      </c>
      <c r="D19" s="57">
        <v>0.42899999999999999</v>
      </c>
    </row>
    <row r="20" spans="1:4" ht="12" customHeight="1" x14ac:dyDescent="0.25">
      <c r="A20" s="18">
        <v>32000</v>
      </c>
      <c r="B20" s="18" t="s">
        <v>4</v>
      </c>
      <c r="C20" s="18">
        <v>36000</v>
      </c>
      <c r="D20" s="57">
        <v>0.46200000000000002</v>
      </c>
    </row>
    <row r="21" spans="1:4" ht="12" customHeight="1" x14ac:dyDescent="0.25">
      <c r="A21" s="18">
        <v>36000</v>
      </c>
      <c r="B21" s="18" t="s">
        <v>4</v>
      </c>
      <c r="C21" s="18">
        <v>40000</v>
      </c>
      <c r="D21" s="57">
        <v>0.495</v>
      </c>
    </row>
    <row r="22" spans="1:4" ht="12" customHeight="1" x14ac:dyDescent="0.25">
      <c r="A22" s="18">
        <v>40000</v>
      </c>
      <c r="B22" s="18" t="s">
        <v>4</v>
      </c>
      <c r="C22" s="18">
        <v>44000</v>
      </c>
      <c r="D22" s="57">
        <v>0.52800000000000002</v>
      </c>
    </row>
    <row r="23" spans="1:4" ht="12" customHeight="1" x14ac:dyDescent="0.25">
      <c r="A23" s="18">
        <v>44000</v>
      </c>
      <c r="B23" s="18" t="s">
        <v>4</v>
      </c>
      <c r="C23" s="18">
        <v>52000</v>
      </c>
      <c r="D23" s="57">
        <v>0.55000000000000004</v>
      </c>
    </row>
    <row r="24" spans="1:4" ht="12" customHeight="1" x14ac:dyDescent="0.25">
      <c r="A24" s="18"/>
      <c r="B24" s="18"/>
      <c r="D24" s="57"/>
    </row>
    <row r="25" spans="1:4" ht="12" customHeight="1" x14ac:dyDescent="0.25">
      <c r="A25" s="18">
        <v>52000</v>
      </c>
      <c r="B25" s="18" t="s">
        <v>4</v>
      </c>
      <c r="C25" s="18">
        <v>64000</v>
      </c>
      <c r="D25" s="57">
        <v>0.58299999999999996</v>
      </c>
    </row>
    <row r="26" spans="1:4" ht="12" customHeight="1" x14ac:dyDescent="0.25">
      <c r="A26" s="18">
        <v>64000</v>
      </c>
      <c r="B26" s="18" t="s">
        <v>4</v>
      </c>
      <c r="C26" s="18">
        <v>76000</v>
      </c>
      <c r="D26" s="57">
        <v>0.60499999999999998</v>
      </c>
    </row>
    <row r="27" spans="1:4" ht="12" customHeight="1" x14ac:dyDescent="0.25">
      <c r="A27" s="18">
        <v>76000</v>
      </c>
      <c r="B27" s="18" t="s">
        <v>4</v>
      </c>
      <c r="C27" s="18">
        <v>88000</v>
      </c>
      <c r="D27" s="57">
        <v>0.63800000000000001</v>
      </c>
    </row>
    <row r="28" spans="1:4" ht="12" customHeight="1" x14ac:dyDescent="0.25">
      <c r="A28" s="18">
        <v>88000</v>
      </c>
      <c r="B28" s="18" t="s">
        <v>4</v>
      </c>
      <c r="C28" s="18">
        <v>100000</v>
      </c>
      <c r="D28" s="57">
        <v>0.66</v>
      </c>
    </row>
    <row r="29" spans="1:4" ht="12" customHeight="1" x14ac:dyDescent="0.25">
      <c r="A29" s="18">
        <v>100000</v>
      </c>
      <c r="B29" s="18" t="s">
        <v>4</v>
      </c>
      <c r="C29" s="18">
        <v>120000</v>
      </c>
      <c r="D29" s="57">
        <v>0.68200000000000005</v>
      </c>
    </row>
    <row r="30" spans="1:4" ht="12" customHeight="1" x14ac:dyDescent="0.25">
      <c r="A30" s="18"/>
      <c r="B30" s="18"/>
      <c r="D30" s="57"/>
    </row>
    <row r="31" spans="1:4" ht="12" customHeight="1" x14ac:dyDescent="0.25">
      <c r="A31" s="18">
        <v>120000</v>
      </c>
      <c r="B31" s="18" t="s">
        <v>4</v>
      </c>
      <c r="C31" s="18">
        <v>140000</v>
      </c>
      <c r="D31" s="57">
        <v>0.70399999999999996</v>
      </c>
    </row>
    <row r="32" spans="1:4" ht="12" customHeight="1" x14ac:dyDescent="0.25">
      <c r="A32" s="18">
        <v>140000</v>
      </c>
      <c r="B32" s="18" t="s">
        <v>4</v>
      </c>
      <c r="C32" s="18">
        <v>160000</v>
      </c>
      <c r="D32" s="57">
        <v>0.72599999999999998</v>
      </c>
    </row>
    <row r="33" spans="1:5" ht="12" customHeight="1" x14ac:dyDescent="0.25">
      <c r="A33" s="18">
        <v>160000</v>
      </c>
      <c r="B33" s="18" t="s">
        <v>4</v>
      </c>
      <c r="C33" s="18">
        <v>180000</v>
      </c>
      <c r="D33" s="57">
        <v>0.748</v>
      </c>
    </row>
    <row r="34" spans="1:5" ht="12" customHeight="1" x14ac:dyDescent="0.25">
      <c r="A34" s="18">
        <v>180000</v>
      </c>
      <c r="B34" s="18" t="s">
        <v>4</v>
      </c>
      <c r="C34" s="18">
        <v>200000</v>
      </c>
      <c r="D34" s="57">
        <v>0.75900000000000001</v>
      </c>
    </row>
    <row r="35" spans="1:5" x14ac:dyDescent="0.25">
      <c r="A35" s="20">
        <v>200000</v>
      </c>
      <c r="B35" s="20" t="s">
        <v>4</v>
      </c>
      <c r="C35" s="72" t="s">
        <v>13</v>
      </c>
      <c r="D35" s="49">
        <v>0.77</v>
      </c>
    </row>
    <row r="36" spans="1:5" x14ac:dyDescent="0.25">
      <c r="A36" s="18"/>
      <c r="B36" s="18"/>
      <c r="C36" s="23"/>
      <c r="D36" s="24"/>
    </row>
    <row r="37" spans="1:5" x14ac:dyDescent="0.25">
      <c r="A37" s="74" t="s">
        <v>14</v>
      </c>
      <c r="B37" s="18"/>
      <c r="C37" s="23"/>
      <c r="D37" s="24"/>
    </row>
    <row r="38" spans="1:5" x14ac:dyDescent="0.25">
      <c r="A38" s="3" t="s">
        <v>15</v>
      </c>
      <c r="B38" s="18"/>
      <c r="C38" s="23"/>
      <c r="D38" s="24"/>
    </row>
    <row r="39" spans="1:5" ht="63" customHeight="1" x14ac:dyDescent="0.25">
      <c r="A39" s="314" t="s">
        <v>17</v>
      </c>
      <c r="B39" s="301"/>
      <c r="C39" s="301"/>
      <c r="D39" s="301"/>
      <c r="E39" s="313"/>
    </row>
    <row r="40" spans="1:5" x14ac:dyDescent="0.25">
      <c r="A40" s="18"/>
      <c r="B40" s="18"/>
      <c r="C40" s="23"/>
      <c r="D40" s="24"/>
    </row>
    <row r="41" spans="1:5" ht="28.5" customHeight="1" x14ac:dyDescent="0.25">
      <c r="A41" s="280" t="s">
        <v>147</v>
      </c>
      <c r="B41" s="280"/>
      <c r="C41" s="280"/>
      <c r="D41" s="280"/>
      <c r="E41" s="313"/>
    </row>
    <row r="42" spans="1:5" ht="11.25" customHeight="1" x14ac:dyDescent="0.25"/>
  </sheetData>
  <mergeCells count="3">
    <mergeCell ref="A5:C5"/>
    <mergeCell ref="A39:E39"/>
    <mergeCell ref="A41:E41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1"/>
  <sheetViews>
    <sheetView showGridLines="0" zoomScale="115" zoomScaleNormal="115" workbookViewId="0"/>
  </sheetViews>
  <sheetFormatPr defaultColWidth="11.42578125" defaultRowHeight="13.5" x14ac:dyDescent="0.25"/>
  <cols>
    <col min="1" max="2" width="11.85546875" style="4" customWidth="1"/>
    <col min="3" max="3" width="23.7109375" style="4" customWidth="1"/>
    <col min="4" max="4" width="16.140625" style="4" customWidth="1"/>
    <col min="5" max="7" width="12.42578125" style="4" customWidth="1"/>
    <col min="8" max="8" width="22" style="4" customWidth="1"/>
    <col min="9" max="16384" width="11.42578125" style="4"/>
  </cols>
  <sheetData>
    <row r="1" spans="1:8" x14ac:dyDescent="0.25">
      <c r="A1" s="118">
        <v>43910</v>
      </c>
      <c r="B1" s="2"/>
      <c r="C1" s="2"/>
      <c r="D1" s="2"/>
      <c r="E1" s="2"/>
      <c r="F1" s="3"/>
      <c r="G1" s="3"/>
      <c r="H1" s="3"/>
    </row>
    <row r="2" spans="1:8" s="122" customFormat="1" x14ac:dyDescent="0.25">
      <c r="A2" s="121"/>
      <c r="B2" s="121"/>
      <c r="C2" s="121"/>
      <c r="D2" s="120"/>
      <c r="E2" s="120"/>
      <c r="F2" s="120"/>
      <c r="G2" s="120"/>
      <c r="H2" s="120"/>
    </row>
    <row r="3" spans="1:8" ht="15" x14ac:dyDescent="0.25">
      <c r="A3" s="265" t="s">
        <v>164</v>
      </c>
      <c r="B3" s="265"/>
      <c r="C3" s="265"/>
      <c r="D3" s="265"/>
      <c r="E3" s="265"/>
      <c r="F3" s="265"/>
      <c r="G3" s="265"/>
      <c r="H3" s="265"/>
    </row>
    <row r="4" spans="1:8" ht="15" x14ac:dyDescent="0.25">
      <c r="A4" s="265" t="s">
        <v>59</v>
      </c>
      <c r="B4" s="265"/>
      <c r="C4" s="265"/>
      <c r="D4" s="265"/>
      <c r="E4" s="265"/>
      <c r="F4" s="265"/>
      <c r="G4" s="265"/>
      <c r="H4" s="265"/>
    </row>
    <row r="5" spans="1:8" x14ac:dyDescent="0.25">
      <c r="A5" s="6"/>
      <c r="B5" s="7"/>
      <c r="C5" s="8"/>
      <c r="D5" s="8"/>
      <c r="E5" s="8"/>
      <c r="F5" s="8"/>
      <c r="G5" s="8"/>
      <c r="H5" s="8"/>
    </row>
    <row r="6" spans="1:8" x14ac:dyDescent="0.25">
      <c r="A6" s="266" t="s">
        <v>54</v>
      </c>
      <c r="B6" s="267"/>
      <c r="C6" s="267"/>
      <c r="D6" s="10"/>
      <c r="E6" s="10"/>
      <c r="F6" s="266" t="s">
        <v>177</v>
      </c>
      <c r="G6" s="267"/>
      <c r="H6" s="267"/>
    </row>
    <row r="7" spans="1:8" ht="14.25" thickBot="1" x14ac:dyDescent="0.3">
      <c r="A7" s="268"/>
      <c r="B7" s="268"/>
      <c r="C7" s="268"/>
      <c r="D7" s="11"/>
      <c r="E7" s="11"/>
      <c r="F7" s="268"/>
      <c r="G7" s="268"/>
      <c r="H7" s="268"/>
    </row>
    <row r="8" spans="1:8" ht="14.25" thickTop="1" x14ac:dyDescent="0.25">
      <c r="A8" s="279" t="s">
        <v>2</v>
      </c>
      <c r="B8" s="279"/>
      <c r="C8" s="13"/>
      <c r="D8" s="14"/>
      <c r="E8" s="14"/>
      <c r="F8" s="279" t="s">
        <v>2</v>
      </c>
      <c r="G8" s="279"/>
      <c r="H8" s="13"/>
    </row>
    <row r="9" spans="1:8" x14ac:dyDescent="0.25">
      <c r="A9" s="15"/>
      <c r="B9" s="15" t="s">
        <v>34</v>
      </c>
      <c r="C9" s="269" t="s">
        <v>51</v>
      </c>
      <c r="D9" s="3"/>
      <c r="E9" s="3"/>
      <c r="F9" s="15"/>
      <c r="G9" s="15" t="s">
        <v>34</v>
      </c>
      <c r="H9" s="269" t="s">
        <v>51</v>
      </c>
    </row>
    <row r="10" spans="1:8" x14ac:dyDescent="0.25">
      <c r="A10" s="16" t="s">
        <v>35</v>
      </c>
      <c r="B10" s="16" t="s">
        <v>36</v>
      </c>
      <c r="C10" s="275"/>
      <c r="D10" s="3"/>
      <c r="E10" s="3"/>
      <c r="F10" s="16" t="s">
        <v>35</v>
      </c>
      <c r="G10" s="16" t="s">
        <v>36</v>
      </c>
      <c r="H10" s="275"/>
    </row>
    <row r="11" spans="1:8" x14ac:dyDescent="0.25">
      <c r="A11" s="15"/>
      <c r="B11" s="17"/>
      <c r="C11" s="15"/>
      <c r="D11" s="3"/>
      <c r="E11" s="3"/>
      <c r="F11" s="15"/>
      <c r="G11" s="17"/>
      <c r="H11" s="15"/>
    </row>
    <row r="12" spans="1:8" x14ac:dyDescent="0.25">
      <c r="A12" s="18">
        <v>0</v>
      </c>
      <c r="B12" s="18">
        <v>9875</v>
      </c>
      <c r="C12" s="116">
        <v>0.1</v>
      </c>
      <c r="D12" s="3"/>
      <c r="E12" s="3"/>
      <c r="F12" s="18">
        <v>0</v>
      </c>
      <c r="G12" s="18">
        <v>19750</v>
      </c>
      <c r="H12" s="116">
        <v>0.1</v>
      </c>
    </row>
    <row r="13" spans="1:8" x14ac:dyDescent="0.25">
      <c r="A13" s="18">
        <f t="shared" ref="A13:A18" si="0">B12</f>
        <v>9875</v>
      </c>
      <c r="B13" s="18">
        <v>40125</v>
      </c>
      <c r="C13" s="116">
        <v>0.12</v>
      </c>
      <c r="D13" s="3"/>
      <c r="E13" s="3"/>
      <c r="F13" s="18">
        <f t="shared" ref="F13:F18" si="1">G12</f>
        <v>19750</v>
      </c>
      <c r="G13" s="18">
        <v>80250</v>
      </c>
      <c r="H13" s="116">
        <v>0.12</v>
      </c>
    </row>
    <row r="14" spans="1:8" x14ac:dyDescent="0.25">
      <c r="A14" s="18">
        <f t="shared" si="0"/>
        <v>40125</v>
      </c>
      <c r="B14" s="18">
        <v>85525</v>
      </c>
      <c r="C14" s="116">
        <v>0.22</v>
      </c>
      <c r="D14" s="3"/>
      <c r="E14" s="3"/>
      <c r="F14" s="18">
        <f t="shared" si="1"/>
        <v>80250</v>
      </c>
      <c r="G14" s="18">
        <v>171050</v>
      </c>
      <c r="H14" s="116">
        <v>0.22</v>
      </c>
    </row>
    <row r="15" spans="1:8" x14ac:dyDescent="0.25">
      <c r="A15" s="18">
        <f t="shared" si="0"/>
        <v>85525</v>
      </c>
      <c r="B15" s="18">
        <v>163300</v>
      </c>
      <c r="C15" s="116">
        <v>0.24</v>
      </c>
      <c r="D15" s="3"/>
      <c r="E15" s="3"/>
      <c r="F15" s="18">
        <f t="shared" si="1"/>
        <v>171050</v>
      </c>
      <c r="G15" s="18">
        <v>326600</v>
      </c>
      <c r="H15" s="116">
        <v>0.24</v>
      </c>
    </row>
    <row r="16" spans="1:8" x14ac:dyDescent="0.25">
      <c r="A16" s="18">
        <f t="shared" si="0"/>
        <v>163300</v>
      </c>
      <c r="B16" s="18">
        <v>207350</v>
      </c>
      <c r="C16" s="116">
        <v>0.32</v>
      </c>
      <c r="D16" s="3"/>
      <c r="E16" s="3"/>
      <c r="F16" s="18">
        <f t="shared" si="1"/>
        <v>326600</v>
      </c>
      <c r="G16" s="18">
        <v>414700</v>
      </c>
      <c r="H16" s="116">
        <v>0.32</v>
      </c>
    </row>
    <row r="17" spans="1:8" x14ac:dyDescent="0.25">
      <c r="A17" s="18">
        <f t="shared" si="0"/>
        <v>207350</v>
      </c>
      <c r="B17" s="18">
        <v>518400</v>
      </c>
      <c r="C17" s="116">
        <v>0.35</v>
      </c>
      <c r="D17" s="3"/>
      <c r="E17" s="3"/>
      <c r="F17" s="18">
        <f t="shared" si="1"/>
        <v>414700</v>
      </c>
      <c r="G17" s="18">
        <v>622050</v>
      </c>
      <c r="H17" s="116">
        <v>0.35</v>
      </c>
    </row>
    <row r="18" spans="1:8" x14ac:dyDescent="0.25">
      <c r="A18" s="20">
        <f t="shared" si="0"/>
        <v>518400</v>
      </c>
      <c r="B18" s="21" t="s">
        <v>13</v>
      </c>
      <c r="C18" s="117">
        <v>0.37</v>
      </c>
      <c r="D18" s="3"/>
      <c r="E18" s="3"/>
      <c r="F18" s="20">
        <f t="shared" si="1"/>
        <v>622050</v>
      </c>
      <c r="G18" s="21" t="s">
        <v>13</v>
      </c>
      <c r="H18" s="117">
        <v>0.37</v>
      </c>
    </row>
    <row r="19" spans="1:8" x14ac:dyDescent="0.25">
      <c r="A19" s="18"/>
      <c r="B19" s="23"/>
      <c r="C19" s="24"/>
      <c r="D19" s="14"/>
      <c r="E19" s="14"/>
      <c r="F19" s="14"/>
      <c r="G19" s="3"/>
      <c r="H19" s="18"/>
    </row>
    <row r="20" spans="1:8" x14ac:dyDescent="0.25">
      <c r="A20" s="266" t="s">
        <v>37</v>
      </c>
      <c r="B20" s="280"/>
      <c r="C20" s="280"/>
      <c r="D20" s="10"/>
      <c r="E20" s="10"/>
      <c r="F20" s="266" t="s">
        <v>178</v>
      </c>
      <c r="G20" s="280"/>
      <c r="H20" s="280"/>
    </row>
    <row r="21" spans="1:8" ht="14.25" thickBot="1" x14ac:dyDescent="0.3">
      <c r="A21" s="281"/>
      <c r="B21" s="281"/>
      <c r="C21" s="281"/>
      <c r="D21" s="26"/>
      <c r="E21" s="26"/>
      <c r="F21" s="281"/>
      <c r="G21" s="281"/>
      <c r="H21" s="281"/>
    </row>
    <row r="22" spans="1:8" ht="14.25" thickTop="1" x14ac:dyDescent="0.25">
      <c r="A22" s="279" t="s">
        <v>2</v>
      </c>
      <c r="B22" s="279"/>
      <c r="C22" s="13"/>
      <c r="D22" s="3"/>
      <c r="E22" s="3"/>
      <c r="F22" s="279" t="s">
        <v>2</v>
      </c>
      <c r="G22" s="279"/>
      <c r="H22" s="13"/>
    </row>
    <row r="23" spans="1:8" x14ac:dyDescent="0.25">
      <c r="A23" s="15"/>
      <c r="B23" s="15" t="s">
        <v>34</v>
      </c>
      <c r="C23" s="269" t="s">
        <v>51</v>
      </c>
      <c r="D23" s="3"/>
      <c r="E23" s="3"/>
      <c r="F23" s="15"/>
      <c r="G23" s="15" t="s">
        <v>34</v>
      </c>
      <c r="H23" s="269" t="s">
        <v>51</v>
      </c>
    </row>
    <row r="24" spans="1:8" x14ac:dyDescent="0.25">
      <c r="A24" s="16" t="s">
        <v>35</v>
      </c>
      <c r="B24" s="16" t="s">
        <v>36</v>
      </c>
      <c r="C24" s="275"/>
      <c r="D24" s="3"/>
      <c r="E24" s="3"/>
      <c r="F24" s="16" t="s">
        <v>35</v>
      </c>
      <c r="G24" s="16" t="s">
        <v>36</v>
      </c>
      <c r="H24" s="275"/>
    </row>
    <row r="25" spans="1:8" x14ac:dyDescent="0.25">
      <c r="A25" s="15"/>
      <c r="B25" s="17"/>
      <c r="C25" s="15"/>
      <c r="D25" s="3"/>
      <c r="E25" s="3"/>
      <c r="F25" s="15"/>
      <c r="G25" s="17"/>
      <c r="H25" s="15"/>
    </row>
    <row r="26" spans="1:8" x14ac:dyDescent="0.25">
      <c r="A26" s="18">
        <v>0</v>
      </c>
      <c r="B26" s="18">
        <v>14100</v>
      </c>
      <c r="C26" s="116">
        <v>0.1</v>
      </c>
      <c r="D26" s="3"/>
      <c r="E26" s="3"/>
      <c r="F26" s="18">
        <v>0</v>
      </c>
      <c r="G26" s="18">
        <v>9875</v>
      </c>
      <c r="H26" s="116">
        <v>0.1</v>
      </c>
    </row>
    <row r="27" spans="1:8" x14ac:dyDescent="0.25">
      <c r="A27" s="18">
        <f t="shared" ref="A27:A32" si="2">B26</f>
        <v>14100</v>
      </c>
      <c r="B27" s="18">
        <v>53700</v>
      </c>
      <c r="C27" s="116">
        <v>0.12</v>
      </c>
      <c r="D27" s="3"/>
      <c r="E27" s="3"/>
      <c r="F27" s="18">
        <f t="shared" ref="F27:F32" si="3">G26</f>
        <v>9875</v>
      </c>
      <c r="G27" s="18">
        <v>40125</v>
      </c>
      <c r="H27" s="116">
        <v>0.12</v>
      </c>
    </row>
    <row r="28" spans="1:8" x14ac:dyDescent="0.25">
      <c r="A28" s="18">
        <f t="shared" si="2"/>
        <v>53700</v>
      </c>
      <c r="B28" s="18">
        <v>85500</v>
      </c>
      <c r="C28" s="116">
        <v>0.22</v>
      </c>
      <c r="D28" s="3"/>
      <c r="E28" s="3"/>
      <c r="F28" s="18">
        <f t="shared" si="3"/>
        <v>40125</v>
      </c>
      <c r="G28" s="18">
        <v>85525</v>
      </c>
      <c r="H28" s="116">
        <v>0.22</v>
      </c>
    </row>
    <row r="29" spans="1:8" x14ac:dyDescent="0.25">
      <c r="A29" s="18">
        <f t="shared" si="2"/>
        <v>85500</v>
      </c>
      <c r="B29" s="18">
        <v>163300</v>
      </c>
      <c r="C29" s="116">
        <v>0.24</v>
      </c>
      <c r="D29" s="3"/>
      <c r="E29" s="3"/>
      <c r="F29" s="18">
        <f t="shared" si="3"/>
        <v>85525</v>
      </c>
      <c r="G29" s="18">
        <v>163300</v>
      </c>
      <c r="H29" s="116">
        <v>0.24</v>
      </c>
    </row>
    <row r="30" spans="1:8" x14ac:dyDescent="0.25">
      <c r="A30" s="18">
        <f t="shared" si="2"/>
        <v>163300</v>
      </c>
      <c r="B30" s="18">
        <v>207350</v>
      </c>
      <c r="C30" s="116">
        <v>0.32</v>
      </c>
      <c r="D30" s="3"/>
      <c r="E30" s="3"/>
      <c r="F30" s="18">
        <f t="shared" si="3"/>
        <v>163300</v>
      </c>
      <c r="G30" s="18">
        <v>207350</v>
      </c>
      <c r="H30" s="116">
        <v>0.32</v>
      </c>
    </row>
    <row r="31" spans="1:8" x14ac:dyDescent="0.25">
      <c r="A31" s="18">
        <f t="shared" si="2"/>
        <v>207350</v>
      </c>
      <c r="B31" s="18">
        <v>518400</v>
      </c>
      <c r="C31" s="116">
        <v>0.35</v>
      </c>
      <c r="D31" s="3"/>
      <c r="E31" s="3"/>
      <c r="F31" s="18">
        <f t="shared" si="3"/>
        <v>207350</v>
      </c>
      <c r="G31" s="18">
        <v>311025</v>
      </c>
      <c r="H31" s="116">
        <v>0.35</v>
      </c>
    </row>
    <row r="32" spans="1:8" x14ac:dyDescent="0.25">
      <c r="A32" s="20">
        <f t="shared" si="2"/>
        <v>518400</v>
      </c>
      <c r="B32" s="21" t="s">
        <v>13</v>
      </c>
      <c r="C32" s="117">
        <v>0.37</v>
      </c>
      <c r="D32" s="3"/>
      <c r="E32" s="3"/>
      <c r="F32" s="20">
        <f t="shared" si="3"/>
        <v>311025</v>
      </c>
      <c r="G32" s="21" t="s">
        <v>13</v>
      </c>
      <c r="H32" s="117">
        <v>0.37</v>
      </c>
    </row>
    <row r="33" spans="1:9" x14ac:dyDescent="0.25">
      <c r="A33" s="18"/>
      <c r="B33" s="23"/>
      <c r="C33" s="19"/>
      <c r="D33" s="3"/>
      <c r="E33" s="3"/>
      <c r="F33" s="18"/>
      <c r="G33" s="23"/>
      <c r="H33" s="19"/>
    </row>
    <row r="34" spans="1:9" ht="14.25" thickBot="1" x14ac:dyDescent="0.3">
      <c r="A34" s="276" t="s">
        <v>87</v>
      </c>
      <c r="B34" s="276"/>
      <c r="C34" s="27"/>
      <c r="D34" s="27"/>
      <c r="E34" s="27"/>
      <c r="F34" s="28" t="s">
        <v>85</v>
      </c>
      <c r="G34" s="11"/>
      <c r="H34" s="11"/>
    </row>
    <row r="35" spans="1:9" ht="13.5" customHeight="1" thickTop="1" x14ac:dyDescent="0.25">
      <c r="A35" s="12"/>
      <c r="B35" s="12"/>
      <c r="C35" s="29" t="s">
        <v>174</v>
      </c>
      <c r="D35" s="15"/>
      <c r="E35" s="15"/>
      <c r="F35" s="30"/>
      <c r="G35" s="30"/>
      <c r="H35" s="29" t="s">
        <v>181</v>
      </c>
    </row>
    <row r="36" spans="1:9" ht="13.5" customHeight="1" x14ac:dyDescent="0.25">
      <c r="A36" s="15"/>
      <c r="B36" s="15"/>
      <c r="C36" s="15"/>
      <c r="D36" s="15"/>
      <c r="E36" s="15"/>
      <c r="F36" s="31"/>
      <c r="G36" s="31"/>
      <c r="H36" s="31"/>
    </row>
    <row r="37" spans="1:9" ht="12.75" customHeight="1" x14ac:dyDescent="0.25">
      <c r="A37" s="270" t="s">
        <v>47</v>
      </c>
      <c r="B37" s="270"/>
      <c r="C37" s="32">
        <v>12400</v>
      </c>
      <c r="D37" s="32"/>
      <c r="E37" s="32"/>
      <c r="F37" s="269" t="s">
        <v>186</v>
      </c>
      <c r="G37" s="269"/>
      <c r="H37" s="33">
        <v>2500</v>
      </c>
    </row>
    <row r="38" spans="1:9" ht="26.25" customHeight="1" x14ac:dyDescent="0.25">
      <c r="A38" s="270" t="s">
        <v>179</v>
      </c>
      <c r="B38" s="270"/>
      <c r="C38" s="111">
        <v>24800</v>
      </c>
      <c r="D38" s="32"/>
      <c r="E38" s="32"/>
      <c r="F38" s="34"/>
      <c r="G38" s="35"/>
      <c r="H38" s="36"/>
    </row>
    <row r="39" spans="1:9" ht="14.25" thickBot="1" x14ac:dyDescent="0.3">
      <c r="A39" s="270" t="s">
        <v>48</v>
      </c>
      <c r="B39" s="270"/>
      <c r="C39" s="32">
        <v>18650</v>
      </c>
      <c r="D39" s="32"/>
      <c r="E39" s="32"/>
      <c r="F39" s="51" t="s">
        <v>86</v>
      </c>
      <c r="G39" s="3"/>
      <c r="H39" s="39"/>
    </row>
    <row r="40" spans="1:9" ht="15" thickTop="1" thickBot="1" x14ac:dyDescent="0.3">
      <c r="A40" s="270" t="s">
        <v>183</v>
      </c>
      <c r="B40" s="270"/>
      <c r="C40" s="32">
        <v>12400</v>
      </c>
      <c r="D40" s="32"/>
      <c r="E40" s="32"/>
      <c r="F40" s="30"/>
      <c r="G40" s="30"/>
      <c r="H40" s="29" t="s">
        <v>166</v>
      </c>
    </row>
    <row r="41" spans="1:9" ht="14.25" thickTop="1" x14ac:dyDescent="0.25">
      <c r="A41" s="12"/>
      <c r="B41" s="12"/>
      <c r="C41" s="29" t="s">
        <v>187</v>
      </c>
      <c r="D41" s="29" t="s">
        <v>176</v>
      </c>
      <c r="E41" s="119"/>
      <c r="F41" s="9"/>
      <c r="G41" s="9"/>
      <c r="H41" s="39"/>
    </row>
    <row r="42" spans="1:9" x14ac:dyDescent="0.25">
      <c r="A42" s="15"/>
      <c r="B42" s="15"/>
      <c r="C42" s="119"/>
      <c r="D42" s="119"/>
      <c r="E42" s="119"/>
      <c r="F42" s="275" t="s">
        <v>186</v>
      </c>
      <c r="G42" s="275"/>
      <c r="H42" s="115">
        <v>0</v>
      </c>
    </row>
    <row r="43" spans="1:9" x14ac:dyDescent="0.25">
      <c r="A43" s="277" t="s">
        <v>175</v>
      </c>
      <c r="B43" s="277"/>
      <c r="C43" s="111" t="s">
        <v>188</v>
      </c>
      <c r="D43" s="32">
        <v>1650</v>
      </c>
      <c r="E43" s="32"/>
      <c r="F43" s="119"/>
      <c r="G43" s="119"/>
      <c r="H43" s="119"/>
      <c r="I43" s="119"/>
    </row>
    <row r="44" spans="1:9" x14ac:dyDescent="0.25">
      <c r="A44" s="278"/>
      <c r="B44" s="278"/>
      <c r="C44" s="37" t="s">
        <v>189</v>
      </c>
      <c r="D44" s="37">
        <v>1300</v>
      </c>
      <c r="E44" s="32"/>
      <c r="F44" s="119"/>
      <c r="G44" s="119"/>
      <c r="H44" s="123"/>
    </row>
    <row r="45" spans="1:9" x14ac:dyDescent="0.25">
      <c r="A45" s="32"/>
      <c r="B45" s="32"/>
      <c r="C45" s="32"/>
      <c r="D45" s="3"/>
      <c r="E45" s="3"/>
      <c r="F45" s="39"/>
      <c r="G45" s="3"/>
      <c r="H45" s="39"/>
    </row>
    <row r="46" spans="1:9" ht="14.25" thickBot="1" x14ac:dyDescent="0.3">
      <c r="A46" s="276" t="s">
        <v>49</v>
      </c>
      <c r="B46" s="276"/>
      <c r="C46" s="40"/>
      <c r="D46" s="28"/>
      <c r="E46" s="28"/>
      <c r="F46" s="28"/>
      <c r="G46" s="28"/>
      <c r="H46" s="14"/>
    </row>
    <row r="47" spans="1:9" ht="14.25" thickTop="1" x14ac:dyDescent="0.25">
      <c r="A47" s="41"/>
      <c r="B47" s="41"/>
      <c r="C47" s="42" t="s">
        <v>180</v>
      </c>
      <c r="D47" s="42" t="s">
        <v>167</v>
      </c>
      <c r="E47" s="23"/>
      <c r="F47" s="43"/>
      <c r="G47" s="43"/>
      <c r="H47" s="43"/>
    </row>
    <row r="48" spans="1:9" x14ac:dyDescent="0.25">
      <c r="A48" s="14"/>
      <c r="B48" s="14"/>
      <c r="C48" s="23"/>
      <c r="D48" s="23"/>
      <c r="E48" s="23"/>
      <c r="F48" s="43"/>
      <c r="G48" s="43"/>
      <c r="H48" s="43"/>
    </row>
    <row r="49" spans="1:9" x14ac:dyDescent="0.25">
      <c r="A49" s="272" t="s">
        <v>47</v>
      </c>
      <c r="B49" s="272"/>
      <c r="C49" s="112" t="s">
        <v>168</v>
      </c>
      <c r="D49" s="108">
        <f>C37</f>
        <v>12400</v>
      </c>
      <c r="E49" s="108"/>
      <c r="F49" s="43"/>
      <c r="G49" s="43"/>
      <c r="H49" s="43"/>
    </row>
    <row r="50" spans="1:9" x14ac:dyDescent="0.25">
      <c r="A50" s="272"/>
      <c r="B50" s="272"/>
      <c r="C50" s="112" t="s">
        <v>169</v>
      </c>
      <c r="D50" s="108">
        <f>C37+D43</f>
        <v>14050</v>
      </c>
      <c r="E50" s="108"/>
      <c r="F50" s="43"/>
      <c r="G50" s="43"/>
      <c r="H50" s="43"/>
    </row>
    <row r="51" spans="1:9" x14ac:dyDescent="0.25">
      <c r="A51" s="273" t="s">
        <v>6</v>
      </c>
      <c r="B51" s="273"/>
      <c r="C51" s="112" t="s">
        <v>170</v>
      </c>
      <c r="D51" s="108">
        <f>C38</f>
        <v>24800</v>
      </c>
      <c r="E51" s="108"/>
    </row>
    <row r="52" spans="1:9" x14ac:dyDescent="0.25">
      <c r="A52" s="273"/>
      <c r="B52" s="273"/>
      <c r="C52" s="112" t="s">
        <v>172</v>
      </c>
      <c r="D52" s="108">
        <f>C38+D44</f>
        <v>26100</v>
      </c>
      <c r="E52" s="108"/>
    </row>
    <row r="53" spans="1:9" x14ac:dyDescent="0.25">
      <c r="A53" s="273"/>
      <c r="B53" s="273"/>
      <c r="C53" s="112" t="s">
        <v>171</v>
      </c>
      <c r="D53" s="108">
        <f>C38+D44+D44</f>
        <v>27400</v>
      </c>
      <c r="E53" s="108"/>
    </row>
    <row r="54" spans="1:9" x14ac:dyDescent="0.25">
      <c r="A54" s="274" t="s">
        <v>184</v>
      </c>
      <c r="B54" s="274"/>
      <c r="C54" s="113" t="s">
        <v>168</v>
      </c>
      <c r="D54" s="110">
        <f>C38</f>
        <v>24800</v>
      </c>
      <c r="E54" s="110"/>
    </row>
    <row r="55" spans="1:9" x14ac:dyDescent="0.25">
      <c r="A55" s="274"/>
      <c r="B55" s="274"/>
      <c r="C55" s="113" t="s">
        <v>169</v>
      </c>
      <c r="D55" s="110">
        <f>C38+D44</f>
        <v>26100</v>
      </c>
      <c r="E55" s="110"/>
    </row>
    <row r="56" spans="1:9" x14ac:dyDescent="0.25">
      <c r="A56" s="274" t="s">
        <v>48</v>
      </c>
      <c r="B56" s="274"/>
      <c r="C56" s="113" t="s">
        <v>168</v>
      </c>
      <c r="D56" s="110">
        <f>C39</f>
        <v>18650</v>
      </c>
      <c r="E56" s="110"/>
    </row>
    <row r="57" spans="1:9" x14ac:dyDescent="0.25">
      <c r="A57" s="274"/>
      <c r="B57" s="274"/>
      <c r="C57" s="113" t="s">
        <v>169</v>
      </c>
      <c r="D57" s="110">
        <f>C39+D43</f>
        <v>20300</v>
      </c>
      <c r="E57" s="110"/>
    </row>
    <row r="58" spans="1:9" x14ac:dyDescent="0.25">
      <c r="A58" s="271" t="s">
        <v>183</v>
      </c>
      <c r="B58" s="271"/>
      <c r="C58" s="114" t="s">
        <v>173</v>
      </c>
      <c r="D58" s="109">
        <v>5</v>
      </c>
      <c r="E58" s="110"/>
    </row>
    <row r="59" spans="1:9" x14ac:dyDescent="0.25">
      <c r="A59" s="46"/>
      <c r="B59" s="46"/>
      <c r="C59" s="47"/>
      <c r="D59" s="47"/>
      <c r="E59" s="47"/>
      <c r="F59" s="47"/>
      <c r="G59" s="47"/>
      <c r="H59" s="47"/>
      <c r="I59" s="3"/>
    </row>
    <row r="60" spans="1:9" x14ac:dyDescent="0.25">
      <c r="A60" s="3" t="s">
        <v>182</v>
      </c>
      <c r="B60" s="3"/>
      <c r="C60" s="3"/>
      <c r="D60" s="3"/>
      <c r="E60" s="3"/>
      <c r="F60" s="3"/>
      <c r="G60" s="3"/>
      <c r="H60" s="3"/>
      <c r="I60" s="3"/>
    </row>
    <row r="61" spans="1:9" x14ac:dyDescent="0.25">
      <c r="A61" s="107" t="s">
        <v>165</v>
      </c>
      <c r="B61" s="3"/>
      <c r="C61" s="3"/>
      <c r="D61" s="3"/>
      <c r="E61" s="3"/>
      <c r="F61" s="3"/>
      <c r="G61" s="3"/>
      <c r="H61" s="3"/>
    </row>
  </sheetData>
  <mergeCells count="28">
    <mergeCell ref="F20:H21"/>
    <mergeCell ref="F42:G42"/>
    <mergeCell ref="A39:B39"/>
    <mergeCell ref="A40:B40"/>
    <mergeCell ref="A46:B46"/>
    <mergeCell ref="A43:B44"/>
    <mergeCell ref="A38:B38"/>
    <mergeCell ref="A58:B58"/>
    <mergeCell ref="A49:B50"/>
    <mergeCell ref="A51:B53"/>
    <mergeCell ref="A56:B57"/>
    <mergeCell ref="A54:B55"/>
    <mergeCell ref="A3:H3"/>
    <mergeCell ref="A4:H4"/>
    <mergeCell ref="A6:C7"/>
    <mergeCell ref="F6:H7"/>
    <mergeCell ref="F37:G37"/>
    <mergeCell ref="A37:B37"/>
    <mergeCell ref="A22:B22"/>
    <mergeCell ref="F22:G22"/>
    <mergeCell ref="C23:C24"/>
    <mergeCell ref="H23:H24"/>
    <mergeCell ref="A34:B34"/>
    <mergeCell ref="A8:B8"/>
    <mergeCell ref="F8:G8"/>
    <mergeCell ref="C9:C10"/>
    <mergeCell ref="H9:H10"/>
    <mergeCell ref="A20:C21"/>
  </mergeCells>
  <hyperlinks>
    <hyperlink ref="A61" r:id="rId1" xr:uid="{00000000-0004-0000-0200-000000000000}"/>
  </hyperlinks>
  <pageMargins left="0.75" right="0.75" top="1" bottom="1" header="0.3" footer="0.3"/>
  <pageSetup scale="74" orientation="portrait" r:id="rId2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AP42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>
        <v>1968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1000</v>
      </c>
      <c r="D7" s="24">
        <v>0.14000000000000001</v>
      </c>
    </row>
    <row r="8" spans="1:42" x14ac:dyDescent="0.25">
      <c r="A8" s="18">
        <v>1000</v>
      </c>
      <c r="B8" s="18" t="s">
        <v>4</v>
      </c>
      <c r="C8" s="18">
        <v>2000</v>
      </c>
      <c r="D8" s="24">
        <v>0.15</v>
      </c>
    </row>
    <row r="9" spans="1:42" x14ac:dyDescent="0.25">
      <c r="A9" s="18">
        <v>2000</v>
      </c>
      <c r="B9" s="18" t="s">
        <v>4</v>
      </c>
      <c r="C9" s="18">
        <v>3000</v>
      </c>
      <c r="D9" s="24">
        <v>0.17199999999999999</v>
      </c>
    </row>
    <row r="10" spans="1:42" ht="12" customHeight="1" x14ac:dyDescent="0.25">
      <c r="A10" s="18">
        <v>3000</v>
      </c>
      <c r="B10" s="18" t="s">
        <v>4</v>
      </c>
      <c r="C10" s="18">
        <v>4000</v>
      </c>
      <c r="D10" s="69">
        <v>0.18275</v>
      </c>
    </row>
    <row r="11" spans="1:42" ht="12" customHeight="1" x14ac:dyDescent="0.25">
      <c r="A11" s="18">
        <v>4000</v>
      </c>
      <c r="B11" s="18" t="s">
        <v>4</v>
      </c>
      <c r="C11" s="18">
        <v>8000</v>
      </c>
      <c r="D11" s="69">
        <v>0.20424999999999999</v>
      </c>
    </row>
    <row r="12" spans="1:42" ht="12" customHeight="1" x14ac:dyDescent="0.25">
      <c r="A12" s="18"/>
      <c r="B12" s="18"/>
      <c r="D12" s="57"/>
    </row>
    <row r="13" spans="1:42" ht="12" customHeight="1" x14ac:dyDescent="0.25">
      <c r="A13" s="18">
        <v>8000</v>
      </c>
      <c r="B13" s="18" t="s">
        <v>4</v>
      </c>
      <c r="C13" s="18">
        <v>12000</v>
      </c>
      <c r="D13" s="69">
        <v>0.23649999999999999</v>
      </c>
    </row>
    <row r="14" spans="1:42" ht="12" customHeight="1" x14ac:dyDescent="0.25">
      <c r="A14" s="18">
        <v>12000</v>
      </c>
      <c r="B14" s="18" t="s">
        <v>4</v>
      </c>
      <c r="C14" s="18">
        <v>16000</v>
      </c>
      <c r="D14" s="69">
        <v>0.26874999999999999</v>
      </c>
    </row>
    <row r="15" spans="1:42" ht="12" customHeight="1" x14ac:dyDescent="0.25">
      <c r="A15" s="18">
        <v>16000</v>
      </c>
      <c r="B15" s="18" t="s">
        <v>4</v>
      </c>
      <c r="C15" s="18">
        <v>20000</v>
      </c>
      <c r="D15" s="24">
        <v>0.30099999999999999</v>
      </c>
    </row>
    <row r="16" spans="1:42" ht="12" customHeight="1" x14ac:dyDescent="0.25">
      <c r="A16" s="18">
        <v>20000</v>
      </c>
      <c r="B16" s="18" t="s">
        <v>4</v>
      </c>
      <c r="C16" s="18">
        <v>24000</v>
      </c>
      <c r="D16" s="24">
        <v>0.34399999999999997</v>
      </c>
    </row>
    <row r="17" spans="1:4" ht="12" customHeight="1" x14ac:dyDescent="0.25">
      <c r="A17" s="18">
        <v>24000</v>
      </c>
      <c r="B17" s="18" t="s">
        <v>4</v>
      </c>
      <c r="C17" s="18">
        <v>28000</v>
      </c>
      <c r="D17" s="24">
        <v>0.38700000000000001</v>
      </c>
    </row>
    <row r="18" spans="1:4" ht="12" customHeight="1" x14ac:dyDescent="0.25">
      <c r="A18" s="18"/>
      <c r="B18" s="18"/>
      <c r="D18" s="85"/>
    </row>
    <row r="19" spans="1:4" ht="12" customHeight="1" x14ac:dyDescent="0.25">
      <c r="A19" s="18">
        <v>28000</v>
      </c>
      <c r="B19" s="18" t="s">
        <v>4</v>
      </c>
      <c r="C19" s="18">
        <v>32000</v>
      </c>
      <c r="D19" s="69">
        <v>0.41925000000000001</v>
      </c>
    </row>
    <row r="20" spans="1:4" ht="12" customHeight="1" x14ac:dyDescent="0.25">
      <c r="A20" s="18">
        <v>32000</v>
      </c>
      <c r="B20" s="18" t="s">
        <v>4</v>
      </c>
      <c r="C20" s="18">
        <v>36000</v>
      </c>
      <c r="D20" s="24">
        <v>0.45150000000000001</v>
      </c>
    </row>
    <row r="21" spans="1:4" ht="12" customHeight="1" x14ac:dyDescent="0.25">
      <c r="A21" s="18">
        <v>36000</v>
      </c>
      <c r="B21" s="18" t="s">
        <v>4</v>
      </c>
      <c r="C21" s="18">
        <v>40000</v>
      </c>
      <c r="D21" s="69">
        <v>0.48375000000000001</v>
      </c>
    </row>
    <row r="22" spans="1:4" ht="12" customHeight="1" x14ac:dyDescent="0.25">
      <c r="A22" s="18">
        <v>40000</v>
      </c>
      <c r="B22" s="18" t="s">
        <v>4</v>
      </c>
      <c r="C22" s="18">
        <v>44000</v>
      </c>
      <c r="D22" s="24">
        <v>0.51600000000000001</v>
      </c>
    </row>
    <row r="23" spans="1:4" ht="12" customHeight="1" x14ac:dyDescent="0.25">
      <c r="A23" s="18">
        <v>44000</v>
      </c>
      <c r="B23" s="18" t="s">
        <v>4</v>
      </c>
      <c r="C23" s="18">
        <v>52000</v>
      </c>
      <c r="D23" s="24">
        <v>0.53749999999999998</v>
      </c>
    </row>
    <row r="24" spans="1:4" ht="12" customHeight="1" x14ac:dyDescent="0.25">
      <c r="A24" s="18"/>
      <c r="B24" s="18"/>
      <c r="D24" s="57"/>
    </row>
    <row r="25" spans="1:4" ht="12" customHeight="1" x14ac:dyDescent="0.25">
      <c r="A25" s="18">
        <v>52000</v>
      </c>
      <c r="B25" s="18" t="s">
        <v>4</v>
      </c>
      <c r="C25" s="18">
        <v>64000</v>
      </c>
      <c r="D25" s="69">
        <v>0.56974999999999998</v>
      </c>
    </row>
    <row r="26" spans="1:4" ht="12" customHeight="1" x14ac:dyDescent="0.25">
      <c r="A26" s="18">
        <v>64000</v>
      </c>
      <c r="B26" s="18" t="s">
        <v>4</v>
      </c>
      <c r="C26" s="18">
        <v>76000</v>
      </c>
      <c r="D26" s="69">
        <v>0.59125000000000005</v>
      </c>
    </row>
    <row r="27" spans="1:4" ht="12" customHeight="1" x14ac:dyDescent="0.25">
      <c r="A27" s="18">
        <v>76000</v>
      </c>
      <c r="B27" s="18" t="s">
        <v>4</v>
      </c>
      <c r="C27" s="18">
        <v>88000</v>
      </c>
      <c r="D27" s="24">
        <v>0.62350000000000005</v>
      </c>
    </row>
    <row r="28" spans="1:4" ht="12" customHeight="1" x14ac:dyDescent="0.25">
      <c r="A28" s="18">
        <v>88000</v>
      </c>
      <c r="B28" s="18" t="s">
        <v>4</v>
      </c>
      <c r="C28" s="18">
        <v>100000</v>
      </c>
      <c r="D28" s="24">
        <v>0.64500000000000002</v>
      </c>
    </row>
    <row r="29" spans="1:4" ht="12" customHeight="1" x14ac:dyDescent="0.25">
      <c r="A29" s="18">
        <v>100000</v>
      </c>
      <c r="B29" s="18" t="s">
        <v>4</v>
      </c>
      <c r="C29" s="18">
        <v>120000</v>
      </c>
      <c r="D29" s="24">
        <v>0.66649999999999998</v>
      </c>
    </row>
    <row r="30" spans="1:4" ht="12" customHeight="1" x14ac:dyDescent="0.25">
      <c r="A30" s="18"/>
      <c r="B30" s="18"/>
      <c r="D30" s="24"/>
    </row>
    <row r="31" spans="1:4" ht="12" customHeight="1" x14ac:dyDescent="0.25">
      <c r="A31" s="18">
        <v>120000</v>
      </c>
      <c r="B31" s="18" t="s">
        <v>4</v>
      </c>
      <c r="C31" s="18">
        <v>140000</v>
      </c>
      <c r="D31" s="24">
        <v>0.68799999999999994</v>
      </c>
    </row>
    <row r="32" spans="1:4" ht="12" customHeight="1" x14ac:dyDescent="0.25">
      <c r="A32" s="18">
        <v>140000</v>
      </c>
      <c r="B32" s="18" t="s">
        <v>4</v>
      </c>
      <c r="C32" s="18">
        <v>160000</v>
      </c>
      <c r="D32" s="24">
        <v>0.70950000000000002</v>
      </c>
    </row>
    <row r="33" spans="1:5" ht="12" customHeight="1" x14ac:dyDescent="0.25">
      <c r="A33" s="18">
        <v>160000</v>
      </c>
      <c r="B33" s="18" t="s">
        <v>4</v>
      </c>
      <c r="C33" s="18">
        <v>180000</v>
      </c>
      <c r="D33" s="24">
        <v>0.73099999999999998</v>
      </c>
    </row>
    <row r="34" spans="1:5" ht="12" customHeight="1" x14ac:dyDescent="0.25">
      <c r="A34" s="18">
        <v>180000</v>
      </c>
      <c r="B34" s="18" t="s">
        <v>4</v>
      </c>
      <c r="C34" s="18">
        <v>200000</v>
      </c>
      <c r="D34" s="69">
        <v>0.74175000000000002</v>
      </c>
    </row>
    <row r="35" spans="1:5" x14ac:dyDescent="0.25">
      <c r="A35" s="20">
        <v>200000</v>
      </c>
      <c r="B35" s="20" t="s">
        <v>4</v>
      </c>
      <c r="C35" s="72" t="s">
        <v>13</v>
      </c>
      <c r="D35" s="83">
        <v>0.75249999999999995</v>
      </c>
    </row>
    <row r="36" spans="1:5" x14ac:dyDescent="0.25">
      <c r="A36" s="18"/>
      <c r="B36" s="18"/>
      <c r="C36" s="23"/>
      <c r="D36" s="24"/>
    </row>
    <row r="37" spans="1:5" x14ac:dyDescent="0.25">
      <c r="A37" s="74" t="s">
        <v>14</v>
      </c>
      <c r="B37" s="18"/>
      <c r="C37" s="23"/>
      <c r="D37" s="24"/>
    </row>
    <row r="38" spans="1:5" x14ac:dyDescent="0.25">
      <c r="A38" s="3" t="s">
        <v>15</v>
      </c>
      <c r="B38" s="18"/>
      <c r="C38" s="23"/>
      <c r="D38" s="24"/>
    </row>
    <row r="39" spans="1:5" ht="63" customHeight="1" x14ac:dyDescent="0.25">
      <c r="A39" s="314" t="s">
        <v>16</v>
      </c>
      <c r="B39" s="301"/>
      <c r="C39" s="301"/>
      <c r="D39" s="301"/>
      <c r="E39" s="313"/>
    </row>
    <row r="40" spans="1:5" x14ac:dyDescent="0.25">
      <c r="A40" s="18"/>
      <c r="B40" s="18"/>
      <c r="C40" s="23"/>
      <c r="D40" s="24"/>
    </row>
    <row r="41" spans="1:5" ht="28.5" customHeight="1" x14ac:dyDescent="0.25">
      <c r="A41" s="280" t="s">
        <v>147</v>
      </c>
      <c r="B41" s="280"/>
      <c r="C41" s="280"/>
      <c r="D41" s="280"/>
      <c r="E41" s="313"/>
    </row>
    <row r="42" spans="1:5" ht="11.25" customHeight="1" x14ac:dyDescent="0.25"/>
  </sheetData>
  <mergeCells count="3">
    <mergeCell ref="A5:C5"/>
    <mergeCell ref="A39:E39"/>
    <mergeCell ref="A41:E41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AP39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 t="s">
        <v>12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1000</v>
      </c>
      <c r="D7" s="19">
        <v>0.14000000000000001</v>
      </c>
    </row>
    <row r="8" spans="1:42" x14ac:dyDescent="0.25">
      <c r="A8" s="18">
        <v>1000</v>
      </c>
      <c r="B8" s="18" t="s">
        <v>4</v>
      </c>
      <c r="C8" s="18">
        <v>2000</v>
      </c>
      <c r="D8" s="19">
        <v>0.15</v>
      </c>
    </row>
    <row r="9" spans="1:42" x14ac:dyDescent="0.25">
      <c r="A9" s="18">
        <v>2000</v>
      </c>
      <c r="B9" s="18" t="s">
        <v>4</v>
      </c>
      <c r="C9" s="18">
        <v>3000</v>
      </c>
      <c r="D9" s="19">
        <v>0.16</v>
      </c>
    </row>
    <row r="10" spans="1:42" ht="12" customHeight="1" x14ac:dyDescent="0.25">
      <c r="A10" s="18">
        <v>3000</v>
      </c>
      <c r="B10" s="18" t="s">
        <v>4</v>
      </c>
      <c r="C10" s="18">
        <v>4000</v>
      </c>
      <c r="D10" s="19">
        <v>0.17</v>
      </c>
    </row>
    <row r="11" spans="1:42" ht="12" customHeight="1" x14ac:dyDescent="0.25">
      <c r="A11" s="18">
        <v>4000</v>
      </c>
      <c r="B11" s="18" t="s">
        <v>4</v>
      </c>
      <c r="C11" s="18">
        <v>8000</v>
      </c>
      <c r="D11" s="19">
        <v>0.19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8000</v>
      </c>
      <c r="B13" s="18" t="s">
        <v>4</v>
      </c>
      <c r="C13" s="18">
        <v>12000</v>
      </c>
      <c r="D13" s="19">
        <v>0.22</v>
      </c>
    </row>
    <row r="14" spans="1:42" ht="12" customHeight="1" x14ac:dyDescent="0.25">
      <c r="A14" s="18">
        <v>12000</v>
      </c>
      <c r="B14" s="18" t="s">
        <v>4</v>
      </c>
      <c r="C14" s="18">
        <v>16000</v>
      </c>
      <c r="D14" s="19">
        <v>0.25</v>
      </c>
    </row>
    <row r="15" spans="1:42" ht="12" customHeight="1" x14ac:dyDescent="0.25">
      <c r="A15" s="18">
        <v>16000</v>
      </c>
      <c r="B15" s="18" t="s">
        <v>4</v>
      </c>
      <c r="C15" s="18">
        <v>20000</v>
      </c>
      <c r="D15" s="19">
        <v>0.28000000000000003</v>
      </c>
    </row>
    <row r="16" spans="1:42" ht="12" customHeight="1" x14ac:dyDescent="0.25">
      <c r="A16" s="18">
        <v>20000</v>
      </c>
      <c r="B16" s="18" t="s">
        <v>4</v>
      </c>
      <c r="C16" s="18">
        <v>24000</v>
      </c>
      <c r="D16" s="19">
        <v>0.32</v>
      </c>
    </row>
    <row r="17" spans="1:4" ht="12" customHeight="1" x14ac:dyDescent="0.25">
      <c r="A17" s="18">
        <v>24000</v>
      </c>
      <c r="B17" s="18" t="s">
        <v>4</v>
      </c>
      <c r="C17" s="18">
        <v>28000</v>
      </c>
      <c r="D17" s="19">
        <v>0.36</v>
      </c>
    </row>
    <row r="18" spans="1:4" ht="12" customHeight="1" x14ac:dyDescent="0.25">
      <c r="A18" s="18"/>
      <c r="B18" s="18"/>
      <c r="D18" s="71"/>
    </row>
    <row r="19" spans="1:4" ht="12" customHeight="1" x14ac:dyDescent="0.25">
      <c r="A19" s="18">
        <v>28000</v>
      </c>
      <c r="B19" s="18" t="s">
        <v>4</v>
      </c>
      <c r="C19" s="18">
        <v>32000</v>
      </c>
      <c r="D19" s="19">
        <v>0.39</v>
      </c>
    </row>
    <row r="20" spans="1:4" ht="12" customHeight="1" x14ac:dyDescent="0.25">
      <c r="A20" s="18">
        <v>32000</v>
      </c>
      <c r="B20" s="18" t="s">
        <v>4</v>
      </c>
      <c r="C20" s="18">
        <v>36000</v>
      </c>
      <c r="D20" s="19">
        <v>0.42</v>
      </c>
    </row>
    <row r="21" spans="1:4" ht="12" customHeight="1" x14ac:dyDescent="0.25">
      <c r="A21" s="18">
        <v>36000</v>
      </c>
      <c r="B21" s="18" t="s">
        <v>4</v>
      </c>
      <c r="C21" s="18">
        <v>40000</v>
      </c>
      <c r="D21" s="19">
        <v>0.45</v>
      </c>
    </row>
    <row r="22" spans="1:4" ht="12" customHeight="1" x14ac:dyDescent="0.25">
      <c r="A22" s="18">
        <v>40000</v>
      </c>
      <c r="B22" s="18" t="s">
        <v>4</v>
      </c>
      <c r="C22" s="18">
        <v>44000</v>
      </c>
      <c r="D22" s="19">
        <v>0.48</v>
      </c>
    </row>
    <row r="23" spans="1:4" ht="12" customHeight="1" x14ac:dyDescent="0.25">
      <c r="A23" s="18">
        <v>44000</v>
      </c>
      <c r="B23" s="18" t="s">
        <v>4</v>
      </c>
      <c r="C23" s="18">
        <v>52000</v>
      </c>
      <c r="D23" s="19">
        <v>0.5</v>
      </c>
    </row>
    <row r="24" spans="1:4" ht="12" customHeight="1" x14ac:dyDescent="0.25">
      <c r="A24" s="18"/>
      <c r="B24" s="18"/>
      <c r="D24" s="19"/>
    </row>
    <row r="25" spans="1:4" ht="12" customHeight="1" x14ac:dyDescent="0.25">
      <c r="A25" s="18">
        <v>52000</v>
      </c>
      <c r="B25" s="18" t="s">
        <v>4</v>
      </c>
      <c r="C25" s="18">
        <v>64000</v>
      </c>
      <c r="D25" s="19">
        <v>0.53</v>
      </c>
    </row>
    <row r="26" spans="1:4" ht="12" customHeight="1" x14ac:dyDescent="0.25">
      <c r="A26" s="18">
        <v>64000</v>
      </c>
      <c r="B26" s="18" t="s">
        <v>4</v>
      </c>
      <c r="C26" s="18">
        <v>76000</v>
      </c>
      <c r="D26" s="19">
        <v>0.55000000000000004</v>
      </c>
    </row>
    <row r="27" spans="1:4" ht="12" customHeight="1" x14ac:dyDescent="0.25">
      <c r="A27" s="18">
        <v>76000</v>
      </c>
      <c r="B27" s="18" t="s">
        <v>4</v>
      </c>
      <c r="C27" s="18">
        <v>88000</v>
      </c>
      <c r="D27" s="19">
        <v>0.57999999999999996</v>
      </c>
    </row>
    <row r="28" spans="1:4" ht="12" customHeight="1" x14ac:dyDescent="0.25">
      <c r="A28" s="18">
        <v>88000</v>
      </c>
      <c r="B28" s="18" t="s">
        <v>4</v>
      </c>
      <c r="C28" s="18">
        <v>100000</v>
      </c>
      <c r="D28" s="19">
        <v>0.6</v>
      </c>
    </row>
    <row r="29" spans="1:4" ht="12" customHeight="1" x14ac:dyDescent="0.25">
      <c r="A29" s="18">
        <v>100000</v>
      </c>
      <c r="B29" s="18" t="s">
        <v>4</v>
      </c>
      <c r="C29" s="18">
        <v>120000</v>
      </c>
      <c r="D29" s="19">
        <v>0.62</v>
      </c>
    </row>
    <row r="30" spans="1:4" ht="12" customHeight="1" x14ac:dyDescent="0.25">
      <c r="A30" s="18"/>
      <c r="B30" s="18"/>
      <c r="D30" s="19"/>
    </row>
    <row r="31" spans="1:4" ht="12" customHeight="1" x14ac:dyDescent="0.25">
      <c r="A31" s="18">
        <v>120000</v>
      </c>
      <c r="B31" s="18" t="s">
        <v>4</v>
      </c>
      <c r="C31" s="18">
        <v>140000</v>
      </c>
      <c r="D31" s="19">
        <v>0.64</v>
      </c>
    </row>
    <row r="32" spans="1:4" ht="12" customHeight="1" x14ac:dyDescent="0.25">
      <c r="A32" s="18">
        <v>140000</v>
      </c>
      <c r="B32" s="18" t="s">
        <v>4</v>
      </c>
      <c r="C32" s="18">
        <v>160000</v>
      </c>
      <c r="D32" s="19">
        <v>0.66</v>
      </c>
    </row>
    <row r="33" spans="1:4" ht="12" customHeight="1" x14ac:dyDescent="0.25">
      <c r="A33" s="18">
        <v>160000</v>
      </c>
      <c r="B33" s="18" t="s">
        <v>4</v>
      </c>
      <c r="C33" s="18">
        <v>180000</v>
      </c>
      <c r="D33" s="19">
        <v>0.68</v>
      </c>
    </row>
    <row r="34" spans="1:4" ht="12" customHeight="1" x14ac:dyDescent="0.25">
      <c r="A34" s="18">
        <v>180000</v>
      </c>
      <c r="B34" s="18" t="s">
        <v>4</v>
      </c>
      <c r="C34" s="18">
        <v>200000</v>
      </c>
      <c r="D34" s="19">
        <v>0.69</v>
      </c>
    </row>
    <row r="35" spans="1:4" x14ac:dyDescent="0.25">
      <c r="A35" s="20">
        <v>200000</v>
      </c>
      <c r="B35" s="20" t="s">
        <v>4</v>
      </c>
      <c r="C35" s="72" t="s">
        <v>13</v>
      </c>
      <c r="D35" s="22">
        <v>0.7</v>
      </c>
    </row>
    <row r="36" spans="1:4" x14ac:dyDescent="0.25">
      <c r="A36" s="18"/>
      <c r="B36" s="18"/>
      <c r="C36" s="23"/>
      <c r="D36" s="24"/>
    </row>
    <row r="37" spans="1:4" ht="38.25" customHeight="1" x14ac:dyDescent="0.25">
      <c r="A37" s="280" t="s">
        <v>147</v>
      </c>
      <c r="B37" s="280"/>
      <c r="C37" s="280"/>
      <c r="D37" s="280"/>
    </row>
    <row r="38" spans="1:4" ht="11.25" customHeight="1" x14ac:dyDescent="0.25"/>
    <row r="39" spans="1:4" x14ac:dyDescent="0.25">
      <c r="A39" s="3" t="s">
        <v>11</v>
      </c>
    </row>
  </sheetData>
  <mergeCells count="2">
    <mergeCell ref="A5:C5"/>
    <mergeCell ref="A37:D37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AP40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>
        <v>1964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1000</v>
      </c>
      <c r="D7" s="57">
        <v>0.16</v>
      </c>
    </row>
    <row r="8" spans="1:42" x14ac:dyDescent="0.25">
      <c r="A8" s="18">
        <v>1000</v>
      </c>
      <c r="B8" s="18" t="s">
        <v>4</v>
      </c>
      <c r="C8" s="18">
        <v>2000</v>
      </c>
      <c r="D8" s="57">
        <v>0.16500000000000001</v>
      </c>
    </row>
    <row r="9" spans="1:42" x14ac:dyDescent="0.25">
      <c r="A9" s="18">
        <v>2000</v>
      </c>
      <c r="B9" s="18" t="s">
        <v>4</v>
      </c>
      <c r="C9" s="18">
        <v>3000</v>
      </c>
      <c r="D9" s="57">
        <v>0.17499999999999999</v>
      </c>
    </row>
    <row r="10" spans="1:42" ht="12" customHeight="1" x14ac:dyDescent="0.25">
      <c r="A10" s="18">
        <v>3000</v>
      </c>
      <c r="B10" s="18" t="s">
        <v>4</v>
      </c>
      <c r="C10" s="18">
        <v>4000</v>
      </c>
      <c r="D10" s="57">
        <v>0.18</v>
      </c>
    </row>
    <row r="11" spans="1:42" ht="12" customHeight="1" x14ac:dyDescent="0.25">
      <c r="A11" s="18">
        <v>4000</v>
      </c>
      <c r="B11" s="18" t="s">
        <v>4</v>
      </c>
      <c r="C11" s="18">
        <v>8000</v>
      </c>
      <c r="D11" s="57">
        <v>0.2</v>
      </c>
    </row>
    <row r="12" spans="1:42" ht="12" customHeight="1" x14ac:dyDescent="0.25">
      <c r="A12" s="18"/>
      <c r="B12" s="18"/>
      <c r="D12" s="57"/>
    </row>
    <row r="13" spans="1:42" ht="12" customHeight="1" x14ac:dyDescent="0.25">
      <c r="A13" s="18">
        <v>8000</v>
      </c>
      <c r="B13" s="18" t="s">
        <v>4</v>
      </c>
      <c r="C13" s="18">
        <v>12000</v>
      </c>
      <c r="D13" s="57">
        <v>0.23499999999999999</v>
      </c>
    </row>
    <row r="14" spans="1:42" ht="12" customHeight="1" x14ac:dyDescent="0.25">
      <c r="A14" s="18">
        <v>12000</v>
      </c>
      <c r="B14" s="18" t="s">
        <v>4</v>
      </c>
      <c r="C14" s="18">
        <v>16000</v>
      </c>
      <c r="D14" s="57">
        <v>0.27</v>
      </c>
    </row>
    <row r="15" spans="1:42" ht="12" customHeight="1" x14ac:dyDescent="0.25">
      <c r="A15" s="18">
        <v>16000</v>
      </c>
      <c r="B15" s="18" t="s">
        <v>4</v>
      </c>
      <c r="C15" s="18">
        <v>20000</v>
      </c>
      <c r="D15" s="57">
        <v>0.30499999999999999</v>
      </c>
    </row>
    <row r="16" spans="1:42" ht="12" customHeight="1" x14ac:dyDescent="0.25">
      <c r="A16" s="18">
        <v>20000</v>
      </c>
      <c r="B16" s="18" t="s">
        <v>4</v>
      </c>
      <c r="C16" s="18">
        <v>24000</v>
      </c>
      <c r="D16" s="57">
        <v>0.34</v>
      </c>
    </row>
    <row r="17" spans="1:4" ht="12" customHeight="1" x14ac:dyDescent="0.25">
      <c r="A17" s="18">
        <v>24000</v>
      </c>
      <c r="B17" s="18" t="s">
        <v>4</v>
      </c>
      <c r="C17" s="18">
        <v>28000</v>
      </c>
      <c r="D17" s="57">
        <v>0.375</v>
      </c>
    </row>
    <row r="18" spans="1:4" ht="12" customHeight="1" x14ac:dyDescent="0.25">
      <c r="A18" s="18"/>
      <c r="B18" s="18"/>
      <c r="D18" s="85"/>
    </row>
    <row r="19" spans="1:4" ht="12" customHeight="1" x14ac:dyDescent="0.25">
      <c r="A19" s="18">
        <v>28000</v>
      </c>
      <c r="B19" s="18" t="s">
        <v>4</v>
      </c>
      <c r="C19" s="18">
        <v>32000</v>
      </c>
      <c r="D19" s="57">
        <v>0.41</v>
      </c>
    </row>
    <row r="20" spans="1:4" ht="12" customHeight="1" x14ac:dyDescent="0.25">
      <c r="A20" s="18">
        <v>32000</v>
      </c>
      <c r="B20" s="18" t="s">
        <v>4</v>
      </c>
      <c r="C20" s="18">
        <v>36000</v>
      </c>
      <c r="D20" s="57">
        <v>0.44500000000000001</v>
      </c>
    </row>
    <row r="21" spans="1:4" ht="12" customHeight="1" x14ac:dyDescent="0.25">
      <c r="A21" s="18">
        <v>36000</v>
      </c>
      <c r="B21" s="18" t="s">
        <v>4</v>
      </c>
      <c r="C21" s="18">
        <v>40000</v>
      </c>
      <c r="D21" s="57">
        <v>0.47499999999999998</v>
      </c>
    </row>
    <row r="22" spans="1:4" ht="12" customHeight="1" x14ac:dyDescent="0.25">
      <c r="A22" s="18">
        <v>40000</v>
      </c>
      <c r="B22" s="18" t="s">
        <v>4</v>
      </c>
      <c r="C22" s="18">
        <v>44000</v>
      </c>
      <c r="D22" s="57">
        <v>0.505</v>
      </c>
    </row>
    <row r="23" spans="1:4" ht="12" customHeight="1" x14ac:dyDescent="0.25">
      <c r="A23" s="18">
        <v>44000</v>
      </c>
      <c r="B23" s="18" t="s">
        <v>4</v>
      </c>
      <c r="C23" s="18">
        <v>52000</v>
      </c>
      <c r="D23" s="57">
        <v>0.53500000000000003</v>
      </c>
    </row>
    <row r="24" spans="1:4" ht="12" customHeight="1" x14ac:dyDescent="0.25">
      <c r="A24" s="18"/>
      <c r="B24" s="18"/>
      <c r="D24" s="57"/>
    </row>
    <row r="25" spans="1:4" ht="12" customHeight="1" x14ac:dyDescent="0.25">
      <c r="A25" s="18">
        <v>52000</v>
      </c>
      <c r="B25" s="18" t="s">
        <v>4</v>
      </c>
      <c r="C25" s="18">
        <v>64000</v>
      </c>
      <c r="D25" s="57">
        <v>0.56000000000000005</v>
      </c>
    </row>
    <row r="26" spans="1:4" ht="12" customHeight="1" x14ac:dyDescent="0.25">
      <c r="A26" s="18">
        <v>64000</v>
      </c>
      <c r="B26" s="18" t="s">
        <v>4</v>
      </c>
      <c r="C26" s="18">
        <v>76000</v>
      </c>
      <c r="D26" s="57">
        <v>0.58499999999999996</v>
      </c>
    </row>
    <row r="27" spans="1:4" ht="12" customHeight="1" x14ac:dyDescent="0.25">
      <c r="A27" s="18">
        <v>76000</v>
      </c>
      <c r="B27" s="18" t="s">
        <v>4</v>
      </c>
      <c r="C27" s="18">
        <v>88000</v>
      </c>
      <c r="D27" s="57">
        <v>0.61</v>
      </c>
    </row>
    <row r="28" spans="1:4" ht="12" customHeight="1" x14ac:dyDescent="0.25">
      <c r="A28" s="18">
        <v>88000</v>
      </c>
      <c r="B28" s="18" t="s">
        <v>4</v>
      </c>
      <c r="C28" s="18">
        <v>100000</v>
      </c>
      <c r="D28" s="57">
        <v>0.63500000000000001</v>
      </c>
    </row>
    <row r="29" spans="1:4" ht="12" customHeight="1" x14ac:dyDescent="0.25">
      <c r="A29" s="18">
        <v>100000</v>
      </c>
      <c r="B29" s="18" t="s">
        <v>4</v>
      </c>
      <c r="C29" s="18">
        <v>120000</v>
      </c>
      <c r="D29" s="57">
        <v>0.66</v>
      </c>
    </row>
    <row r="30" spans="1:4" ht="12" customHeight="1" x14ac:dyDescent="0.25">
      <c r="A30" s="18"/>
      <c r="B30" s="18"/>
      <c r="D30" s="57"/>
    </row>
    <row r="31" spans="1:4" ht="12" customHeight="1" x14ac:dyDescent="0.25">
      <c r="A31" s="18">
        <v>120000</v>
      </c>
      <c r="B31" s="18" t="s">
        <v>4</v>
      </c>
      <c r="C31" s="18">
        <v>140000</v>
      </c>
      <c r="D31" s="57">
        <v>0.68500000000000005</v>
      </c>
    </row>
    <row r="32" spans="1:4" ht="12" customHeight="1" x14ac:dyDescent="0.25">
      <c r="A32" s="18">
        <v>140000</v>
      </c>
      <c r="B32" s="18" t="s">
        <v>4</v>
      </c>
      <c r="C32" s="18">
        <v>160000</v>
      </c>
      <c r="D32" s="57">
        <v>0.71</v>
      </c>
    </row>
    <row r="33" spans="1:4" ht="12" customHeight="1" x14ac:dyDescent="0.25">
      <c r="A33" s="18">
        <v>160000</v>
      </c>
      <c r="B33" s="18" t="s">
        <v>4</v>
      </c>
      <c r="C33" s="18">
        <v>180000</v>
      </c>
      <c r="D33" s="57">
        <v>0.73499999999999999</v>
      </c>
    </row>
    <row r="34" spans="1:4" ht="12" customHeight="1" x14ac:dyDescent="0.25">
      <c r="A34" s="18">
        <v>180000</v>
      </c>
      <c r="B34" s="18" t="s">
        <v>4</v>
      </c>
      <c r="C34" s="18">
        <v>200000</v>
      </c>
      <c r="D34" s="57">
        <v>0.75</v>
      </c>
    </row>
    <row r="35" spans="1:4" ht="12" customHeight="1" x14ac:dyDescent="0.25">
      <c r="A35" s="18">
        <v>200000</v>
      </c>
      <c r="B35" s="18" t="s">
        <v>4</v>
      </c>
      <c r="C35" s="18">
        <v>400000</v>
      </c>
      <c r="D35" s="57">
        <v>0.76500000000000001</v>
      </c>
    </row>
    <row r="36" spans="1:4" x14ac:dyDescent="0.25">
      <c r="A36" s="20">
        <v>400000</v>
      </c>
      <c r="B36" s="20" t="s">
        <v>4</v>
      </c>
      <c r="C36" s="72" t="s">
        <v>148</v>
      </c>
      <c r="D36" s="49">
        <v>0.77</v>
      </c>
    </row>
    <row r="37" spans="1:4" x14ac:dyDescent="0.25">
      <c r="A37" s="18"/>
      <c r="B37" s="18"/>
      <c r="C37" s="23"/>
      <c r="D37" s="24"/>
    </row>
    <row r="38" spans="1:4" ht="38.25" customHeight="1" x14ac:dyDescent="0.25">
      <c r="A38" s="280" t="s">
        <v>147</v>
      </c>
      <c r="B38" s="280"/>
      <c r="C38" s="280"/>
      <c r="D38" s="280"/>
    </row>
    <row r="39" spans="1:4" ht="11.25" customHeight="1" x14ac:dyDescent="0.25"/>
    <row r="40" spans="1:4" x14ac:dyDescent="0.25">
      <c r="A40" s="3" t="s">
        <v>11</v>
      </c>
    </row>
  </sheetData>
  <mergeCells count="2">
    <mergeCell ref="A5:C5"/>
    <mergeCell ref="A38:D38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AP39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 t="s">
        <v>10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4000</v>
      </c>
      <c r="D7" s="57">
        <v>0.2</v>
      </c>
    </row>
    <row r="8" spans="1:42" x14ac:dyDescent="0.25">
      <c r="A8" s="18">
        <v>4000</v>
      </c>
      <c r="B8" s="18" t="s">
        <v>4</v>
      </c>
      <c r="C8" s="18">
        <v>8000</v>
      </c>
      <c r="D8" s="57">
        <v>0.22</v>
      </c>
    </row>
    <row r="9" spans="1:42" x14ac:dyDescent="0.25">
      <c r="A9" s="18">
        <v>8000</v>
      </c>
      <c r="B9" s="18" t="s">
        <v>4</v>
      </c>
      <c r="C9" s="18">
        <v>12000</v>
      </c>
      <c r="D9" s="57">
        <v>0.26</v>
      </c>
    </row>
    <row r="10" spans="1:42" ht="12" customHeight="1" x14ac:dyDescent="0.25">
      <c r="A10" s="18">
        <v>12000</v>
      </c>
      <c r="B10" s="18" t="s">
        <v>4</v>
      </c>
      <c r="C10" s="18">
        <v>16000</v>
      </c>
      <c r="D10" s="57">
        <v>0.3</v>
      </c>
    </row>
    <row r="11" spans="1:42" ht="12" customHeight="1" x14ac:dyDescent="0.25">
      <c r="A11" s="18">
        <v>16000</v>
      </c>
      <c r="B11" s="18" t="s">
        <v>4</v>
      </c>
      <c r="C11" s="18">
        <v>20000</v>
      </c>
      <c r="D11" s="57">
        <v>0.34</v>
      </c>
    </row>
    <row r="12" spans="1:42" ht="12" customHeight="1" x14ac:dyDescent="0.25">
      <c r="A12" s="18"/>
      <c r="B12" s="18"/>
      <c r="D12" s="57"/>
    </row>
    <row r="13" spans="1:42" ht="12" customHeight="1" x14ac:dyDescent="0.25">
      <c r="A13" s="18">
        <v>20000</v>
      </c>
      <c r="B13" s="18" t="s">
        <v>4</v>
      </c>
      <c r="C13" s="18">
        <v>24000</v>
      </c>
      <c r="D13" s="57">
        <v>0.38</v>
      </c>
    </row>
    <row r="14" spans="1:42" ht="12" customHeight="1" x14ac:dyDescent="0.25">
      <c r="A14" s="18">
        <v>24000</v>
      </c>
      <c r="B14" s="18" t="s">
        <v>4</v>
      </c>
      <c r="C14" s="18">
        <v>28000</v>
      </c>
      <c r="D14" s="57">
        <v>0.43</v>
      </c>
    </row>
    <row r="15" spans="1:42" ht="12" customHeight="1" x14ac:dyDescent="0.25">
      <c r="A15" s="18">
        <v>28000</v>
      </c>
      <c r="B15" s="18" t="s">
        <v>4</v>
      </c>
      <c r="C15" s="18">
        <v>32000</v>
      </c>
      <c r="D15" s="57">
        <v>0.47</v>
      </c>
    </row>
    <row r="16" spans="1:42" ht="12" customHeight="1" x14ac:dyDescent="0.25">
      <c r="A16" s="18">
        <v>32000</v>
      </c>
      <c r="B16" s="18" t="s">
        <v>4</v>
      </c>
      <c r="C16" s="18">
        <v>36000</v>
      </c>
      <c r="D16" s="57">
        <v>0.5</v>
      </c>
    </row>
    <row r="17" spans="1:4" ht="12" customHeight="1" x14ac:dyDescent="0.25">
      <c r="A17" s="18">
        <v>36000</v>
      </c>
      <c r="B17" s="18" t="s">
        <v>4</v>
      </c>
      <c r="C17" s="18">
        <v>40000</v>
      </c>
      <c r="D17" s="57">
        <v>0.53</v>
      </c>
    </row>
    <row r="18" spans="1:4" ht="12" customHeight="1" x14ac:dyDescent="0.25">
      <c r="A18" s="18"/>
      <c r="B18" s="18"/>
      <c r="D18" s="85"/>
    </row>
    <row r="19" spans="1:4" ht="12" customHeight="1" x14ac:dyDescent="0.25">
      <c r="A19" s="18">
        <v>40000</v>
      </c>
      <c r="B19" s="18" t="s">
        <v>4</v>
      </c>
      <c r="C19" s="18">
        <v>44000</v>
      </c>
      <c r="D19" s="57">
        <v>0.56000000000000005</v>
      </c>
    </row>
    <row r="20" spans="1:4" ht="12" customHeight="1" x14ac:dyDescent="0.25">
      <c r="A20" s="18">
        <v>44000</v>
      </c>
      <c r="B20" s="18" t="s">
        <v>4</v>
      </c>
      <c r="C20" s="18">
        <v>52000</v>
      </c>
      <c r="D20" s="57">
        <v>0.59</v>
      </c>
    </row>
    <row r="21" spans="1:4" ht="12" customHeight="1" x14ac:dyDescent="0.25">
      <c r="A21" s="18">
        <v>52000</v>
      </c>
      <c r="B21" s="18" t="s">
        <v>4</v>
      </c>
      <c r="C21" s="18">
        <v>64000</v>
      </c>
      <c r="D21" s="57">
        <v>0.62</v>
      </c>
    </row>
    <row r="22" spans="1:4" ht="12" customHeight="1" x14ac:dyDescent="0.25">
      <c r="A22" s="18">
        <v>64000</v>
      </c>
      <c r="B22" s="18" t="s">
        <v>4</v>
      </c>
      <c r="C22" s="18">
        <v>76000</v>
      </c>
      <c r="D22" s="57">
        <v>0.65</v>
      </c>
    </row>
    <row r="23" spans="1:4" ht="12" customHeight="1" x14ac:dyDescent="0.25">
      <c r="A23" s="18">
        <v>76000</v>
      </c>
      <c r="B23" s="18" t="s">
        <v>4</v>
      </c>
      <c r="C23" s="18">
        <v>88000</v>
      </c>
      <c r="D23" s="57">
        <v>0.69</v>
      </c>
    </row>
    <row r="24" spans="1:4" ht="12" customHeight="1" x14ac:dyDescent="0.25">
      <c r="A24" s="18"/>
      <c r="B24" s="18"/>
      <c r="D24" s="57"/>
    </row>
    <row r="25" spans="1:4" ht="12" customHeight="1" x14ac:dyDescent="0.25">
      <c r="A25" s="18">
        <v>88000</v>
      </c>
      <c r="B25" s="18" t="s">
        <v>4</v>
      </c>
      <c r="C25" s="18">
        <v>100000</v>
      </c>
      <c r="D25" s="57">
        <v>0.72</v>
      </c>
    </row>
    <row r="26" spans="1:4" ht="12" customHeight="1" x14ac:dyDescent="0.25">
      <c r="A26" s="18">
        <v>100000</v>
      </c>
      <c r="B26" s="18" t="s">
        <v>4</v>
      </c>
      <c r="C26" s="18">
        <v>120000</v>
      </c>
      <c r="D26" s="57">
        <v>0.75</v>
      </c>
    </row>
    <row r="27" spans="1:4" ht="12" customHeight="1" x14ac:dyDescent="0.25">
      <c r="A27" s="18">
        <v>120000</v>
      </c>
      <c r="B27" s="18" t="s">
        <v>4</v>
      </c>
      <c r="C27" s="18">
        <v>140000</v>
      </c>
      <c r="D27" s="57">
        <v>0.78</v>
      </c>
    </row>
    <row r="28" spans="1:4" ht="12" customHeight="1" x14ac:dyDescent="0.25">
      <c r="A28" s="18">
        <v>140000</v>
      </c>
      <c r="B28" s="18" t="s">
        <v>4</v>
      </c>
      <c r="C28" s="18">
        <v>160000</v>
      </c>
      <c r="D28" s="57">
        <v>0.81</v>
      </c>
    </row>
    <row r="29" spans="1:4" ht="12" customHeight="1" x14ac:dyDescent="0.25">
      <c r="A29" s="18">
        <v>160000</v>
      </c>
      <c r="B29" s="18" t="s">
        <v>4</v>
      </c>
      <c r="C29" s="18">
        <v>180000</v>
      </c>
      <c r="D29" s="57">
        <v>0.84</v>
      </c>
    </row>
    <row r="30" spans="1:4" ht="12" customHeight="1" x14ac:dyDescent="0.25">
      <c r="A30" s="18"/>
      <c r="B30" s="18"/>
      <c r="D30" s="57"/>
    </row>
    <row r="31" spans="1:4" ht="12" customHeight="1" x14ac:dyDescent="0.25">
      <c r="A31" s="18">
        <v>180000</v>
      </c>
      <c r="B31" s="18" t="s">
        <v>4</v>
      </c>
      <c r="C31" s="18">
        <v>200000</v>
      </c>
      <c r="D31" s="57">
        <v>0.87</v>
      </c>
    </row>
    <row r="32" spans="1:4" ht="12" customHeight="1" x14ac:dyDescent="0.25">
      <c r="A32" s="18">
        <v>200000</v>
      </c>
      <c r="B32" s="18" t="s">
        <v>4</v>
      </c>
      <c r="C32" s="18">
        <v>300000</v>
      </c>
      <c r="D32" s="57">
        <v>0.89</v>
      </c>
    </row>
    <row r="33" spans="1:4" ht="12" customHeight="1" x14ac:dyDescent="0.25">
      <c r="A33" s="18">
        <v>300000</v>
      </c>
      <c r="B33" s="18" t="s">
        <v>4</v>
      </c>
      <c r="C33" s="18">
        <v>400000</v>
      </c>
      <c r="D33" s="57">
        <v>0.9</v>
      </c>
    </row>
    <row r="34" spans="1:4" x14ac:dyDescent="0.25">
      <c r="A34" s="20">
        <v>400000</v>
      </c>
      <c r="B34" s="20" t="s">
        <v>4</v>
      </c>
      <c r="C34" s="72" t="s">
        <v>148</v>
      </c>
      <c r="D34" s="49">
        <v>0.91</v>
      </c>
    </row>
    <row r="35" spans="1:4" x14ac:dyDescent="0.25">
      <c r="A35" s="18"/>
      <c r="B35" s="18"/>
      <c r="C35" s="23"/>
      <c r="D35" s="24"/>
    </row>
    <row r="36" spans="1:4" ht="38.25" customHeight="1" x14ac:dyDescent="0.25">
      <c r="A36" s="280" t="s">
        <v>147</v>
      </c>
      <c r="B36" s="280"/>
      <c r="C36" s="280"/>
      <c r="D36" s="280"/>
    </row>
    <row r="37" spans="1:4" ht="11.25" customHeight="1" x14ac:dyDescent="0.25"/>
    <row r="38" spans="1:4" ht="39" customHeight="1" x14ac:dyDescent="0.25">
      <c r="A38" s="315" t="s">
        <v>160</v>
      </c>
      <c r="B38" s="280"/>
      <c r="C38" s="280"/>
      <c r="D38" s="280"/>
    </row>
    <row r="39" spans="1:4" x14ac:dyDescent="0.25">
      <c r="A39" s="82" t="s">
        <v>158</v>
      </c>
    </row>
  </sheetData>
  <mergeCells count="3">
    <mergeCell ref="A5:C5"/>
    <mergeCell ref="A36:D36"/>
    <mergeCell ref="A38:D38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AP39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 t="s">
        <v>9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4000</v>
      </c>
      <c r="D7" s="57">
        <v>0.222</v>
      </c>
    </row>
    <row r="8" spans="1:42" x14ac:dyDescent="0.25">
      <c r="A8" s="18">
        <v>4000</v>
      </c>
      <c r="B8" s="18" t="s">
        <v>4</v>
      </c>
      <c r="C8" s="18">
        <v>8000</v>
      </c>
      <c r="D8" s="57">
        <v>0.246</v>
      </c>
    </row>
    <row r="9" spans="1:42" x14ac:dyDescent="0.25">
      <c r="A9" s="18">
        <v>8000</v>
      </c>
      <c r="B9" s="18" t="s">
        <v>4</v>
      </c>
      <c r="C9" s="18">
        <v>12000</v>
      </c>
      <c r="D9" s="57">
        <v>0.28999999999999998</v>
      </c>
    </row>
    <row r="10" spans="1:42" ht="12" customHeight="1" x14ac:dyDescent="0.25">
      <c r="A10" s="18">
        <v>12000</v>
      </c>
      <c r="B10" s="18" t="s">
        <v>4</v>
      </c>
      <c r="C10" s="18">
        <v>16000</v>
      </c>
      <c r="D10" s="57">
        <v>0.34</v>
      </c>
    </row>
    <row r="11" spans="1:42" ht="12" customHeight="1" x14ac:dyDescent="0.25">
      <c r="A11" s="18">
        <v>16000</v>
      </c>
      <c r="B11" s="18" t="s">
        <v>4</v>
      </c>
      <c r="C11" s="18">
        <v>20000</v>
      </c>
      <c r="D11" s="57">
        <v>0.38</v>
      </c>
    </row>
    <row r="12" spans="1:42" ht="12" customHeight="1" x14ac:dyDescent="0.25">
      <c r="A12" s="18"/>
      <c r="B12" s="18"/>
      <c r="D12" s="57"/>
    </row>
    <row r="13" spans="1:42" ht="12" customHeight="1" x14ac:dyDescent="0.25">
      <c r="A13" s="18">
        <v>20000</v>
      </c>
      <c r="B13" s="18" t="s">
        <v>4</v>
      </c>
      <c r="C13" s="18">
        <v>24000</v>
      </c>
      <c r="D13" s="57">
        <v>0.42</v>
      </c>
    </row>
    <row r="14" spans="1:42" ht="12" customHeight="1" x14ac:dyDescent="0.25">
      <c r="A14" s="18">
        <v>24000</v>
      </c>
      <c r="B14" s="18" t="s">
        <v>4</v>
      </c>
      <c r="C14" s="18">
        <v>28000</v>
      </c>
      <c r="D14" s="57">
        <v>0.48</v>
      </c>
    </row>
    <row r="15" spans="1:42" ht="12" customHeight="1" x14ac:dyDescent="0.25">
      <c r="A15" s="18">
        <v>28000</v>
      </c>
      <c r="B15" s="18" t="s">
        <v>4</v>
      </c>
      <c r="C15" s="18">
        <v>32000</v>
      </c>
      <c r="D15" s="57">
        <v>0.53</v>
      </c>
    </row>
    <row r="16" spans="1:42" ht="12" customHeight="1" x14ac:dyDescent="0.25">
      <c r="A16" s="18">
        <v>32000</v>
      </c>
      <c r="B16" s="18" t="s">
        <v>4</v>
      </c>
      <c r="C16" s="18">
        <v>36000</v>
      </c>
      <c r="D16" s="57">
        <v>0.56000000000000005</v>
      </c>
    </row>
    <row r="17" spans="1:4" ht="12" customHeight="1" x14ac:dyDescent="0.25">
      <c r="A17" s="18">
        <v>36000</v>
      </c>
      <c r="B17" s="18" t="s">
        <v>4</v>
      </c>
      <c r="C17" s="18">
        <v>40000</v>
      </c>
      <c r="D17" s="57">
        <v>0.59</v>
      </c>
    </row>
    <row r="18" spans="1:4" ht="12" customHeight="1" x14ac:dyDescent="0.25">
      <c r="A18" s="18"/>
      <c r="B18" s="18"/>
      <c r="D18" s="85"/>
    </row>
    <row r="19" spans="1:4" ht="12" customHeight="1" x14ac:dyDescent="0.25">
      <c r="A19" s="18">
        <v>40000</v>
      </c>
      <c r="B19" s="18" t="s">
        <v>4</v>
      </c>
      <c r="C19" s="18">
        <v>44000</v>
      </c>
      <c r="D19" s="57">
        <v>0.62</v>
      </c>
    </row>
    <row r="20" spans="1:4" ht="12" customHeight="1" x14ac:dyDescent="0.25">
      <c r="A20" s="18">
        <v>44000</v>
      </c>
      <c r="B20" s="18" t="s">
        <v>4</v>
      </c>
      <c r="C20" s="18">
        <v>52000</v>
      </c>
      <c r="D20" s="57">
        <v>0.66</v>
      </c>
    </row>
    <row r="21" spans="1:4" ht="12" customHeight="1" x14ac:dyDescent="0.25">
      <c r="A21" s="18">
        <v>52000</v>
      </c>
      <c r="B21" s="18" t="s">
        <v>4</v>
      </c>
      <c r="C21" s="18">
        <v>64000</v>
      </c>
      <c r="D21" s="57">
        <v>0.67</v>
      </c>
    </row>
    <row r="22" spans="1:4" ht="12" customHeight="1" x14ac:dyDescent="0.25">
      <c r="A22" s="18">
        <v>64000</v>
      </c>
      <c r="B22" s="18" t="s">
        <v>4</v>
      </c>
      <c r="C22" s="18">
        <v>76000</v>
      </c>
      <c r="D22" s="57">
        <v>0.68</v>
      </c>
    </row>
    <row r="23" spans="1:4" ht="12" customHeight="1" x14ac:dyDescent="0.25">
      <c r="A23" s="18">
        <v>76000</v>
      </c>
      <c r="B23" s="18" t="s">
        <v>4</v>
      </c>
      <c r="C23" s="18">
        <v>88000</v>
      </c>
      <c r="D23" s="57">
        <v>0.72</v>
      </c>
    </row>
    <row r="24" spans="1:4" ht="12" customHeight="1" x14ac:dyDescent="0.25">
      <c r="A24" s="18"/>
      <c r="B24" s="18"/>
      <c r="D24" s="57"/>
    </row>
    <row r="25" spans="1:4" ht="12" customHeight="1" x14ac:dyDescent="0.25">
      <c r="A25" s="18">
        <v>88000</v>
      </c>
      <c r="B25" s="18" t="s">
        <v>4</v>
      </c>
      <c r="C25" s="18">
        <v>100000</v>
      </c>
      <c r="D25" s="57">
        <v>0.75</v>
      </c>
    </row>
    <row r="26" spans="1:4" ht="12" customHeight="1" x14ac:dyDescent="0.25">
      <c r="A26" s="18">
        <v>100000</v>
      </c>
      <c r="B26" s="18" t="s">
        <v>4</v>
      </c>
      <c r="C26" s="18">
        <v>120000</v>
      </c>
      <c r="D26" s="57">
        <v>0.77</v>
      </c>
    </row>
    <row r="27" spans="1:4" ht="12" customHeight="1" x14ac:dyDescent="0.25">
      <c r="A27" s="18">
        <v>120000</v>
      </c>
      <c r="B27" s="18" t="s">
        <v>4</v>
      </c>
      <c r="C27" s="18">
        <v>140000</v>
      </c>
      <c r="D27" s="57">
        <v>0.8</v>
      </c>
    </row>
    <row r="28" spans="1:4" ht="12" customHeight="1" x14ac:dyDescent="0.25">
      <c r="A28" s="18">
        <v>140000</v>
      </c>
      <c r="B28" s="18" t="s">
        <v>4</v>
      </c>
      <c r="C28" s="18">
        <v>160000</v>
      </c>
      <c r="D28" s="57">
        <v>0.83</v>
      </c>
    </row>
    <row r="29" spans="1:4" ht="12" customHeight="1" x14ac:dyDescent="0.25">
      <c r="A29" s="18">
        <v>160000</v>
      </c>
      <c r="B29" s="18" t="s">
        <v>4</v>
      </c>
      <c r="C29" s="18">
        <v>180000</v>
      </c>
      <c r="D29" s="57">
        <v>0.85</v>
      </c>
    </row>
    <row r="30" spans="1:4" ht="12" customHeight="1" x14ac:dyDescent="0.25">
      <c r="A30" s="18"/>
      <c r="B30" s="18"/>
      <c r="D30" s="57"/>
    </row>
    <row r="31" spans="1:4" ht="12" customHeight="1" x14ac:dyDescent="0.25">
      <c r="A31" s="18">
        <v>180000</v>
      </c>
      <c r="B31" s="18" t="s">
        <v>4</v>
      </c>
      <c r="C31" s="18">
        <v>200000</v>
      </c>
      <c r="D31" s="57">
        <v>0.88</v>
      </c>
    </row>
    <row r="32" spans="1:4" ht="12" customHeight="1" x14ac:dyDescent="0.25">
      <c r="A32" s="18">
        <v>200000</v>
      </c>
      <c r="B32" s="18" t="s">
        <v>4</v>
      </c>
      <c r="C32" s="18">
        <v>300000</v>
      </c>
      <c r="D32" s="57">
        <v>0.9</v>
      </c>
    </row>
    <row r="33" spans="1:4" ht="12" customHeight="1" x14ac:dyDescent="0.25">
      <c r="A33" s="18">
        <v>300000</v>
      </c>
      <c r="B33" s="18" t="s">
        <v>4</v>
      </c>
      <c r="C33" s="18">
        <v>400000</v>
      </c>
      <c r="D33" s="57">
        <v>0.91</v>
      </c>
    </row>
    <row r="34" spans="1:4" x14ac:dyDescent="0.25">
      <c r="A34" s="20">
        <v>400000</v>
      </c>
      <c r="B34" s="20" t="s">
        <v>4</v>
      </c>
      <c r="C34" s="72" t="s">
        <v>148</v>
      </c>
      <c r="D34" s="49">
        <v>0.92</v>
      </c>
    </row>
    <row r="35" spans="1:4" x14ac:dyDescent="0.25">
      <c r="A35" s="18"/>
      <c r="B35" s="18"/>
      <c r="C35" s="23"/>
      <c r="D35" s="24"/>
    </row>
    <row r="36" spans="1:4" ht="38.25" customHeight="1" x14ac:dyDescent="0.25">
      <c r="A36" s="280" t="s">
        <v>147</v>
      </c>
      <c r="B36" s="280"/>
      <c r="C36" s="280"/>
      <c r="D36" s="280"/>
    </row>
    <row r="37" spans="1:4" ht="11.25" customHeight="1" x14ac:dyDescent="0.25"/>
    <row r="38" spans="1:4" ht="39" customHeight="1" x14ac:dyDescent="0.25">
      <c r="A38" s="315" t="s">
        <v>159</v>
      </c>
      <c r="B38" s="280"/>
      <c r="C38" s="280"/>
      <c r="D38" s="280"/>
    </row>
    <row r="39" spans="1:4" x14ac:dyDescent="0.25">
      <c r="A39" s="82" t="s">
        <v>158</v>
      </c>
    </row>
  </sheetData>
  <mergeCells count="3">
    <mergeCell ref="A5:C5"/>
    <mergeCell ref="A36:D36"/>
    <mergeCell ref="A38:D38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AP39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>
        <v>1951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4000</v>
      </c>
      <c r="D7" s="57">
        <v>0.20399999999999999</v>
      </c>
    </row>
    <row r="8" spans="1:42" x14ac:dyDescent="0.25">
      <c r="A8" s="18">
        <v>4000</v>
      </c>
      <c r="B8" s="18" t="s">
        <v>4</v>
      </c>
      <c r="C8" s="18">
        <v>8000</v>
      </c>
      <c r="D8" s="57">
        <v>0.224</v>
      </c>
    </row>
    <row r="9" spans="1:42" x14ac:dyDescent="0.25">
      <c r="A9" s="18">
        <v>8000</v>
      </c>
      <c r="B9" s="18" t="s">
        <v>4</v>
      </c>
      <c r="C9" s="18">
        <v>12000</v>
      </c>
      <c r="D9" s="57">
        <v>0.27</v>
      </c>
    </row>
    <row r="10" spans="1:42" ht="12" customHeight="1" x14ac:dyDescent="0.25">
      <c r="A10" s="18">
        <v>12000</v>
      </c>
      <c r="B10" s="18" t="s">
        <v>4</v>
      </c>
      <c r="C10" s="18">
        <v>16000</v>
      </c>
      <c r="D10" s="57">
        <v>0.3</v>
      </c>
    </row>
    <row r="11" spans="1:42" ht="12" customHeight="1" x14ac:dyDescent="0.25">
      <c r="A11" s="18">
        <v>16000</v>
      </c>
      <c r="B11" s="18" t="s">
        <v>4</v>
      </c>
      <c r="C11" s="18">
        <v>20000</v>
      </c>
      <c r="D11" s="57">
        <v>0.35</v>
      </c>
    </row>
    <row r="12" spans="1:42" ht="12" customHeight="1" x14ac:dyDescent="0.25">
      <c r="A12" s="18"/>
      <c r="B12" s="18"/>
      <c r="D12" s="57"/>
    </row>
    <row r="13" spans="1:42" ht="12" customHeight="1" x14ac:dyDescent="0.25">
      <c r="A13" s="18">
        <v>20000</v>
      </c>
      <c r="B13" s="18" t="s">
        <v>4</v>
      </c>
      <c r="C13" s="18">
        <v>24000</v>
      </c>
      <c r="D13" s="57">
        <v>0.39</v>
      </c>
    </row>
    <row r="14" spans="1:42" ht="12" customHeight="1" x14ac:dyDescent="0.25">
      <c r="A14" s="18">
        <v>24000</v>
      </c>
      <c r="B14" s="18" t="s">
        <v>4</v>
      </c>
      <c r="C14" s="18">
        <v>28000</v>
      </c>
      <c r="D14" s="57">
        <v>0.43</v>
      </c>
    </row>
    <row r="15" spans="1:42" ht="12" customHeight="1" x14ac:dyDescent="0.25">
      <c r="A15" s="18">
        <v>28000</v>
      </c>
      <c r="B15" s="18" t="s">
        <v>4</v>
      </c>
      <c r="C15" s="18">
        <v>32000</v>
      </c>
      <c r="D15" s="57">
        <v>0.48</v>
      </c>
    </row>
    <row r="16" spans="1:42" ht="12" customHeight="1" x14ac:dyDescent="0.25">
      <c r="A16" s="18">
        <v>32000</v>
      </c>
      <c r="B16" s="18" t="s">
        <v>4</v>
      </c>
      <c r="C16" s="18">
        <v>36000</v>
      </c>
      <c r="D16" s="57">
        <v>0.51</v>
      </c>
    </row>
    <row r="17" spans="1:4" ht="12" customHeight="1" x14ac:dyDescent="0.25">
      <c r="A17" s="18">
        <v>36000</v>
      </c>
      <c r="B17" s="18" t="s">
        <v>4</v>
      </c>
      <c r="C17" s="18">
        <v>40000</v>
      </c>
      <c r="D17" s="57">
        <v>0.54</v>
      </c>
    </row>
    <row r="18" spans="1:4" ht="12" customHeight="1" x14ac:dyDescent="0.25">
      <c r="A18" s="18"/>
      <c r="B18" s="18"/>
      <c r="D18" s="85"/>
    </row>
    <row r="19" spans="1:4" ht="12" customHeight="1" x14ac:dyDescent="0.25">
      <c r="A19" s="18">
        <v>40000</v>
      </c>
      <c r="B19" s="18" t="s">
        <v>4</v>
      </c>
      <c r="C19" s="18">
        <v>44000</v>
      </c>
      <c r="D19" s="57">
        <v>0.56999999999999995</v>
      </c>
    </row>
    <row r="20" spans="1:4" ht="12" customHeight="1" x14ac:dyDescent="0.25">
      <c r="A20" s="18">
        <v>44000</v>
      </c>
      <c r="B20" s="18" t="s">
        <v>4</v>
      </c>
      <c r="C20" s="18">
        <v>52000</v>
      </c>
      <c r="D20" s="57">
        <v>0.6</v>
      </c>
    </row>
    <row r="21" spans="1:4" ht="12" customHeight="1" x14ac:dyDescent="0.25">
      <c r="A21" s="18">
        <v>52000</v>
      </c>
      <c r="B21" s="18" t="s">
        <v>4</v>
      </c>
      <c r="C21" s="18">
        <v>64000</v>
      </c>
      <c r="D21" s="57">
        <v>0.63</v>
      </c>
    </row>
    <row r="22" spans="1:4" ht="12" customHeight="1" x14ac:dyDescent="0.25">
      <c r="A22" s="18">
        <v>64000</v>
      </c>
      <c r="B22" s="18" t="s">
        <v>4</v>
      </c>
      <c r="C22" s="18">
        <v>76000</v>
      </c>
      <c r="D22" s="57">
        <v>0.66</v>
      </c>
    </row>
    <row r="23" spans="1:4" ht="12" customHeight="1" x14ac:dyDescent="0.25">
      <c r="A23" s="18">
        <v>76000</v>
      </c>
      <c r="B23" s="18" t="s">
        <v>4</v>
      </c>
      <c r="C23" s="18">
        <v>88000</v>
      </c>
      <c r="D23" s="57">
        <v>0.69</v>
      </c>
    </row>
    <row r="24" spans="1:4" ht="12" customHeight="1" x14ac:dyDescent="0.25">
      <c r="A24" s="18"/>
      <c r="B24" s="18"/>
      <c r="D24" s="57"/>
    </row>
    <row r="25" spans="1:4" ht="12" customHeight="1" x14ac:dyDescent="0.25">
      <c r="A25" s="18">
        <v>88000</v>
      </c>
      <c r="B25" s="18" t="s">
        <v>4</v>
      </c>
      <c r="C25" s="18">
        <v>100000</v>
      </c>
      <c r="D25" s="57">
        <v>0.73</v>
      </c>
    </row>
    <row r="26" spans="1:4" ht="12" customHeight="1" x14ac:dyDescent="0.25">
      <c r="A26" s="18">
        <v>100000</v>
      </c>
      <c r="B26" s="18" t="s">
        <v>4</v>
      </c>
      <c r="C26" s="18">
        <v>120000</v>
      </c>
      <c r="D26" s="57">
        <v>0.75</v>
      </c>
    </row>
    <row r="27" spans="1:4" ht="12" customHeight="1" x14ac:dyDescent="0.25">
      <c r="A27" s="18">
        <v>120000</v>
      </c>
      <c r="B27" s="18" t="s">
        <v>4</v>
      </c>
      <c r="C27" s="18">
        <v>140000</v>
      </c>
      <c r="D27" s="57">
        <v>0.78</v>
      </c>
    </row>
    <row r="28" spans="1:4" ht="12" customHeight="1" x14ac:dyDescent="0.25">
      <c r="A28" s="18">
        <v>140000</v>
      </c>
      <c r="B28" s="18" t="s">
        <v>4</v>
      </c>
      <c r="C28" s="18">
        <v>160000</v>
      </c>
      <c r="D28" s="57">
        <v>0.82</v>
      </c>
    </row>
    <row r="29" spans="1:4" ht="12" customHeight="1" x14ac:dyDescent="0.25">
      <c r="A29" s="18">
        <v>160000</v>
      </c>
      <c r="B29" s="18" t="s">
        <v>4</v>
      </c>
      <c r="C29" s="18">
        <v>180000</v>
      </c>
      <c r="D29" s="57">
        <v>0.84</v>
      </c>
    </row>
    <row r="30" spans="1:4" ht="12" customHeight="1" x14ac:dyDescent="0.25">
      <c r="A30" s="18"/>
      <c r="B30" s="18"/>
      <c r="D30" s="57"/>
    </row>
    <row r="31" spans="1:4" ht="12" customHeight="1" x14ac:dyDescent="0.25">
      <c r="A31" s="18">
        <v>180000</v>
      </c>
      <c r="B31" s="18" t="s">
        <v>4</v>
      </c>
      <c r="C31" s="18">
        <v>200000</v>
      </c>
      <c r="D31" s="57">
        <v>0.87</v>
      </c>
    </row>
    <row r="32" spans="1:4" ht="12" customHeight="1" x14ac:dyDescent="0.25">
      <c r="A32" s="18">
        <v>200000</v>
      </c>
      <c r="B32" s="18" t="s">
        <v>4</v>
      </c>
      <c r="C32" s="18">
        <v>300000</v>
      </c>
      <c r="D32" s="57">
        <v>0.89</v>
      </c>
    </row>
    <row r="33" spans="1:4" ht="12" customHeight="1" x14ac:dyDescent="0.25">
      <c r="A33" s="18">
        <v>300000</v>
      </c>
      <c r="B33" s="18" t="s">
        <v>4</v>
      </c>
      <c r="C33" s="18">
        <v>400000</v>
      </c>
      <c r="D33" s="57">
        <v>0.9</v>
      </c>
    </row>
    <row r="34" spans="1:4" x14ac:dyDescent="0.25">
      <c r="A34" s="20">
        <v>400000</v>
      </c>
      <c r="B34" s="20" t="s">
        <v>4</v>
      </c>
      <c r="C34" s="72" t="s">
        <v>148</v>
      </c>
      <c r="D34" s="49">
        <v>0.91</v>
      </c>
    </row>
    <row r="35" spans="1:4" x14ac:dyDescent="0.25">
      <c r="A35" s="18"/>
      <c r="B35" s="18"/>
      <c r="C35" s="23"/>
      <c r="D35" s="24"/>
    </row>
    <row r="36" spans="1:4" ht="38.25" customHeight="1" x14ac:dyDescent="0.25">
      <c r="A36" s="280" t="s">
        <v>147</v>
      </c>
      <c r="B36" s="280"/>
      <c r="C36" s="280"/>
      <c r="D36" s="280"/>
    </row>
    <row r="37" spans="1:4" ht="11.25" customHeight="1" x14ac:dyDescent="0.25"/>
    <row r="38" spans="1:4" ht="39" customHeight="1" x14ac:dyDescent="0.25">
      <c r="A38" s="315" t="s">
        <v>157</v>
      </c>
      <c r="B38" s="280"/>
      <c r="C38" s="280"/>
      <c r="D38" s="280"/>
    </row>
    <row r="39" spans="1:4" x14ac:dyDescent="0.25">
      <c r="A39" s="82" t="s">
        <v>158</v>
      </c>
    </row>
  </sheetData>
  <mergeCells count="3">
    <mergeCell ref="A5:C5"/>
    <mergeCell ref="A36:D36"/>
    <mergeCell ref="A38:D38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AP40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>
        <v>1950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4000</v>
      </c>
      <c r="D7" s="24">
        <v>0.17399999999999999</v>
      </c>
    </row>
    <row r="8" spans="1:42" x14ac:dyDescent="0.25">
      <c r="A8" s="18">
        <v>4000</v>
      </c>
      <c r="B8" s="18" t="s">
        <v>4</v>
      </c>
      <c r="C8" s="18">
        <v>8000</v>
      </c>
      <c r="D8" s="24">
        <v>0.20019999999999999</v>
      </c>
    </row>
    <row r="9" spans="1:42" x14ac:dyDescent="0.25">
      <c r="A9" s="18">
        <v>8000</v>
      </c>
      <c r="B9" s="18" t="s">
        <v>4</v>
      </c>
      <c r="C9" s="18">
        <v>12000</v>
      </c>
      <c r="D9" s="24">
        <v>0.2366</v>
      </c>
    </row>
    <row r="10" spans="1:42" ht="12" customHeight="1" x14ac:dyDescent="0.25">
      <c r="A10" s="18">
        <v>12000</v>
      </c>
      <c r="B10" s="18" t="s">
        <v>4</v>
      </c>
      <c r="C10" s="18">
        <v>16000</v>
      </c>
      <c r="D10" s="24">
        <v>0.27300000000000002</v>
      </c>
    </row>
    <row r="11" spans="1:42" ht="12" customHeight="1" x14ac:dyDescent="0.25">
      <c r="A11" s="18">
        <v>16000</v>
      </c>
      <c r="B11" s="18" t="s">
        <v>4</v>
      </c>
      <c r="C11" s="18">
        <v>20000</v>
      </c>
      <c r="D11" s="24">
        <v>0.30940000000000001</v>
      </c>
    </row>
    <row r="12" spans="1:42" ht="12" customHeight="1" x14ac:dyDescent="0.25">
      <c r="A12" s="18"/>
      <c r="B12" s="18"/>
      <c r="D12" s="24"/>
    </row>
    <row r="13" spans="1:42" ht="12" customHeight="1" x14ac:dyDescent="0.25">
      <c r="A13" s="18">
        <v>20000</v>
      </c>
      <c r="B13" s="18" t="s">
        <v>4</v>
      </c>
      <c r="C13" s="18">
        <v>24000</v>
      </c>
      <c r="D13" s="24">
        <v>0.3458</v>
      </c>
    </row>
    <row r="14" spans="1:42" ht="12" customHeight="1" x14ac:dyDescent="0.25">
      <c r="A14" s="18">
        <v>24000</v>
      </c>
      <c r="B14" s="18" t="s">
        <v>4</v>
      </c>
      <c r="C14" s="18">
        <v>28000</v>
      </c>
      <c r="D14" s="24">
        <v>0.39129999999999998</v>
      </c>
    </row>
    <row r="15" spans="1:42" ht="12" customHeight="1" x14ac:dyDescent="0.25">
      <c r="A15" s="18">
        <v>28000</v>
      </c>
      <c r="B15" s="18" t="s">
        <v>4</v>
      </c>
      <c r="C15" s="18">
        <v>32000</v>
      </c>
      <c r="D15" s="24">
        <v>0.42770000000000002</v>
      </c>
    </row>
    <row r="16" spans="1:42" ht="12" customHeight="1" x14ac:dyDescent="0.25">
      <c r="A16" s="18">
        <v>32000</v>
      </c>
      <c r="B16" s="18" t="s">
        <v>4</v>
      </c>
      <c r="C16" s="18">
        <v>36000</v>
      </c>
      <c r="D16" s="24">
        <v>0.45500000000000002</v>
      </c>
    </row>
    <row r="17" spans="1:4" ht="12" customHeight="1" x14ac:dyDescent="0.25">
      <c r="A17" s="18">
        <v>36000</v>
      </c>
      <c r="B17" s="18" t="s">
        <v>4</v>
      </c>
      <c r="C17" s="18">
        <v>40000</v>
      </c>
      <c r="D17" s="24">
        <v>0.48230000000000001</v>
      </c>
    </row>
    <row r="18" spans="1:4" ht="12" customHeight="1" x14ac:dyDescent="0.25">
      <c r="A18" s="18"/>
      <c r="B18" s="18"/>
    </row>
    <row r="19" spans="1:4" ht="12" customHeight="1" x14ac:dyDescent="0.25">
      <c r="A19" s="18">
        <v>40000</v>
      </c>
      <c r="B19" s="18" t="s">
        <v>4</v>
      </c>
      <c r="C19" s="18">
        <v>44000</v>
      </c>
      <c r="D19" s="24">
        <v>0.50960000000000005</v>
      </c>
    </row>
    <row r="20" spans="1:4" ht="12" customHeight="1" x14ac:dyDescent="0.25">
      <c r="A20" s="18">
        <v>44000</v>
      </c>
      <c r="B20" s="18" t="s">
        <v>4</v>
      </c>
      <c r="C20" s="18">
        <v>52000</v>
      </c>
      <c r="D20" s="24">
        <v>0.53690000000000004</v>
      </c>
    </row>
    <row r="21" spans="1:4" ht="12" customHeight="1" x14ac:dyDescent="0.25">
      <c r="A21" s="18">
        <v>52000</v>
      </c>
      <c r="B21" s="18" t="s">
        <v>4</v>
      </c>
      <c r="C21" s="18">
        <v>64000</v>
      </c>
      <c r="D21" s="24">
        <v>0.56420000000000003</v>
      </c>
    </row>
    <row r="22" spans="1:4" ht="12" customHeight="1" x14ac:dyDescent="0.25">
      <c r="A22" s="18">
        <v>64000</v>
      </c>
      <c r="B22" s="18" t="s">
        <v>4</v>
      </c>
      <c r="C22" s="18">
        <v>76000</v>
      </c>
      <c r="D22" s="24">
        <v>0.59150000000000003</v>
      </c>
    </row>
    <row r="23" spans="1:4" ht="12" customHeight="1" x14ac:dyDescent="0.25">
      <c r="A23" s="18">
        <v>76000</v>
      </c>
      <c r="B23" s="18" t="s">
        <v>4</v>
      </c>
      <c r="C23" s="18">
        <v>88000</v>
      </c>
      <c r="D23" s="24">
        <v>0.62790000000000001</v>
      </c>
    </row>
    <row r="24" spans="1:4" ht="12" customHeight="1" x14ac:dyDescent="0.25">
      <c r="A24" s="18"/>
      <c r="B24" s="18"/>
      <c r="D24" s="24"/>
    </row>
    <row r="25" spans="1:4" ht="12" customHeight="1" x14ac:dyDescent="0.25">
      <c r="A25" s="18">
        <v>88000</v>
      </c>
      <c r="B25" s="18" t="s">
        <v>4</v>
      </c>
      <c r="C25" s="18">
        <v>100000</v>
      </c>
      <c r="D25" s="24">
        <v>0.6552</v>
      </c>
    </row>
    <row r="26" spans="1:4" ht="12" customHeight="1" x14ac:dyDescent="0.25">
      <c r="A26" s="18">
        <v>100000</v>
      </c>
      <c r="B26" s="18" t="s">
        <v>4</v>
      </c>
      <c r="C26" s="18">
        <v>120000</v>
      </c>
      <c r="D26" s="24">
        <v>0.6825</v>
      </c>
    </row>
    <row r="27" spans="1:4" ht="12" customHeight="1" x14ac:dyDescent="0.25">
      <c r="A27" s="18">
        <v>120000</v>
      </c>
      <c r="B27" s="18" t="s">
        <v>4</v>
      </c>
      <c r="C27" s="18">
        <v>140000</v>
      </c>
      <c r="D27" s="24">
        <v>0.70979999999999999</v>
      </c>
    </row>
    <row r="28" spans="1:4" ht="12" customHeight="1" x14ac:dyDescent="0.25">
      <c r="A28" s="18">
        <v>140000</v>
      </c>
      <c r="B28" s="18" t="s">
        <v>4</v>
      </c>
      <c r="C28" s="18">
        <v>160000</v>
      </c>
      <c r="D28" s="24">
        <v>0.73709999999999998</v>
      </c>
    </row>
    <row r="29" spans="1:4" ht="12" customHeight="1" x14ac:dyDescent="0.25">
      <c r="A29" s="18">
        <v>160000</v>
      </c>
      <c r="B29" s="18" t="s">
        <v>4</v>
      </c>
      <c r="C29" s="18">
        <v>180000</v>
      </c>
      <c r="D29" s="24">
        <v>0.76439999999999997</v>
      </c>
    </row>
    <row r="30" spans="1:4" ht="12" customHeight="1" x14ac:dyDescent="0.25">
      <c r="A30" s="18"/>
      <c r="B30" s="18"/>
      <c r="D30" s="24"/>
    </row>
    <row r="31" spans="1:4" ht="12" customHeight="1" x14ac:dyDescent="0.25">
      <c r="A31" s="18">
        <v>180000</v>
      </c>
      <c r="B31" s="18" t="s">
        <v>4</v>
      </c>
      <c r="C31" s="18">
        <v>200000</v>
      </c>
      <c r="D31" s="24">
        <v>0.79169999999999996</v>
      </c>
    </row>
    <row r="32" spans="1:4" ht="12" customHeight="1" x14ac:dyDescent="0.25">
      <c r="A32" s="18">
        <v>200000</v>
      </c>
      <c r="B32" s="18" t="s">
        <v>4</v>
      </c>
      <c r="C32" s="18">
        <v>273438.2</v>
      </c>
      <c r="D32" s="24">
        <v>0.80989999999999995</v>
      </c>
    </row>
    <row r="33" spans="1:4" ht="12" customHeight="1" x14ac:dyDescent="0.25">
      <c r="A33" s="18">
        <v>273438.2</v>
      </c>
      <c r="B33" s="18" t="s">
        <v>4</v>
      </c>
      <c r="C33" s="18">
        <v>300000</v>
      </c>
      <c r="D33" s="69">
        <v>0.82503000000000004</v>
      </c>
    </row>
    <row r="34" spans="1:4" ht="12" customHeight="1" x14ac:dyDescent="0.25">
      <c r="A34" s="18">
        <v>300000</v>
      </c>
      <c r="B34" s="18" t="s">
        <v>4</v>
      </c>
      <c r="C34" s="18">
        <v>400000</v>
      </c>
      <c r="D34" s="69">
        <v>0.83430000000000004</v>
      </c>
    </row>
    <row r="35" spans="1:4" x14ac:dyDescent="0.25">
      <c r="A35" s="20">
        <v>400000</v>
      </c>
      <c r="B35" s="20" t="s">
        <v>4</v>
      </c>
      <c r="C35" s="72" t="s">
        <v>148</v>
      </c>
      <c r="D35" s="73">
        <v>0.84357000000000004</v>
      </c>
    </row>
    <row r="36" spans="1:4" x14ac:dyDescent="0.25">
      <c r="A36" s="18"/>
      <c r="B36" s="18"/>
      <c r="C36" s="23"/>
      <c r="D36" s="24"/>
    </row>
    <row r="37" spans="1:4" ht="38.25" customHeight="1" x14ac:dyDescent="0.25">
      <c r="A37" s="280" t="s">
        <v>147</v>
      </c>
      <c r="B37" s="280"/>
      <c r="C37" s="280"/>
      <c r="D37" s="280"/>
    </row>
    <row r="38" spans="1:4" ht="11.25" customHeight="1" x14ac:dyDescent="0.25"/>
    <row r="39" spans="1:4" ht="39" customHeight="1" x14ac:dyDescent="0.25">
      <c r="A39" s="315" t="s">
        <v>155</v>
      </c>
      <c r="B39" s="280"/>
      <c r="C39" s="280"/>
      <c r="D39" s="280"/>
    </row>
    <row r="40" spans="1:4" x14ac:dyDescent="0.25">
      <c r="A40" s="82" t="s">
        <v>156</v>
      </c>
    </row>
  </sheetData>
  <mergeCells count="3">
    <mergeCell ref="A5:C5"/>
    <mergeCell ref="A37:D37"/>
    <mergeCell ref="A39:D39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AP42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67" t="s">
        <v>6</v>
      </c>
      <c r="B2" s="8"/>
      <c r="C2" s="8"/>
      <c r="D2" s="8"/>
    </row>
    <row r="3" spans="1:42" x14ac:dyDescent="0.25">
      <c r="A3" s="7" t="s">
        <v>7</v>
      </c>
      <c r="B3" s="8"/>
      <c r="C3" s="8"/>
      <c r="D3" s="8"/>
      <c r="E3" s="27"/>
      <c r="F3" s="27"/>
      <c r="G3" s="27"/>
    </row>
    <row r="4" spans="1:42" ht="14.25" thickBot="1" x14ac:dyDescent="0.3">
      <c r="A4" s="68"/>
      <c r="B4" s="68"/>
      <c r="C4" s="66"/>
      <c r="D4" s="66"/>
    </row>
    <row r="5" spans="1:42" ht="13.5" customHeight="1" thickTop="1" x14ac:dyDescent="0.25">
      <c r="A5" s="279" t="s">
        <v>2</v>
      </c>
      <c r="B5" s="279"/>
      <c r="C5" s="279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4000</v>
      </c>
      <c r="D7" s="24">
        <v>0.16600000000000001</v>
      </c>
    </row>
    <row r="8" spans="1:42" x14ac:dyDescent="0.25">
      <c r="A8" s="18">
        <v>4000</v>
      </c>
      <c r="B8" s="18" t="s">
        <v>4</v>
      </c>
      <c r="C8" s="18">
        <v>8000</v>
      </c>
      <c r="D8" s="24">
        <v>0.19359999999999999</v>
      </c>
    </row>
    <row r="9" spans="1:42" x14ac:dyDescent="0.25">
      <c r="A9" s="18">
        <v>8000</v>
      </c>
      <c r="B9" s="18" t="s">
        <v>4</v>
      </c>
      <c r="C9" s="18">
        <v>12000</v>
      </c>
      <c r="D9" s="24">
        <v>0.2288</v>
      </c>
    </row>
    <row r="10" spans="1:42" ht="12" customHeight="1" x14ac:dyDescent="0.25">
      <c r="A10" s="18">
        <v>12000</v>
      </c>
      <c r="B10" s="18" t="s">
        <v>4</v>
      </c>
      <c r="C10" s="18">
        <v>16000</v>
      </c>
      <c r="D10" s="24">
        <v>0.26400000000000001</v>
      </c>
    </row>
    <row r="11" spans="1:42" ht="12" customHeight="1" x14ac:dyDescent="0.25">
      <c r="A11" s="18">
        <v>16000</v>
      </c>
      <c r="B11" s="18" t="s">
        <v>4</v>
      </c>
      <c r="C11" s="18">
        <v>20000</v>
      </c>
      <c r="D11" s="24">
        <v>0.29920000000000002</v>
      </c>
    </row>
    <row r="12" spans="1:42" ht="12" customHeight="1" x14ac:dyDescent="0.25">
      <c r="A12" s="18"/>
      <c r="B12" s="18"/>
      <c r="D12" s="24"/>
    </row>
    <row r="13" spans="1:42" ht="12" customHeight="1" x14ac:dyDescent="0.25">
      <c r="A13" s="18">
        <v>20000</v>
      </c>
      <c r="B13" s="18" t="s">
        <v>4</v>
      </c>
      <c r="C13" s="18">
        <v>24000</v>
      </c>
      <c r="D13" s="24">
        <v>0.33439999999999998</v>
      </c>
    </row>
    <row r="14" spans="1:42" ht="12" customHeight="1" x14ac:dyDescent="0.25">
      <c r="A14" s="18">
        <v>24000</v>
      </c>
      <c r="B14" s="18" t="s">
        <v>4</v>
      </c>
      <c r="C14" s="18">
        <v>28000</v>
      </c>
      <c r="D14" s="24">
        <v>0.37840000000000001</v>
      </c>
    </row>
    <row r="15" spans="1:42" ht="12" customHeight="1" x14ac:dyDescent="0.25">
      <c r="A15" s="18">
        <v>28000</v>
      </c>
      <c r="B15" s="18" t="s">
        <v>4</v>
      </c>
      <c r="C15" s="18">
        <v>32000</v>
      </c>
      <c r="D15" s="24">
        <v>0.41360000000000002</v>
      </c>
    </row>
    <row r="16" spans="1:42" ht="12" customHeight="1" x14ac:dyDescent="0.25">
      <c r="A16" s="18">
        <v>32000</v>
      </c>
      <c r="B16" s="18" t="s">
        <v>4</v>
      </c>
      <c r="C16" s="18">
        <v>36000</v>
      </c>
      <c r="D16" s="24">
        <v>0.44</v>
      </c>
    </row>
    <row r="17" spans="1:4" ht="12" customHeight="1" x14ac:dyDescent="0.25">
      <c r="A17" s="18">
        <v>36000</v>
      </c>
      <c r="B17" s="18" t="s">
        <v>4</v>
      </c>
      <c r="C17" s="18">
        <v>40000</v>
      </c>
      <c r="D17" s="24">
        <v>0.46639999999999998</v>
      </c>
    </row>
    <row r="18" spans="1:4" ht="12" customHeight="1" x14ac:dyDescent="0.25">
      <c r="A18" s="18"/>
      <c r="B18" s="18"/>
    </row>
    <row r="19" spans="1:4" ht="12" customHeight="1" x14ac:dyDescent="0.25">
      <c r="A19" s="18">
        <v>40000</v>
      </c>
      <c r="B19" s="18" t="s">
        <v>4</v>
      </c>
      <c r="C19" s="18">
        <v>44000</v>
      </c>
      <c r="D19" s="24">
        <v>0.49280000000000002</v>
      </c>
    </row>
    <row r="20" spans="1:4" ht="12" customHeight="1" x14ac:dyDescent="0.25">
      <c r="A20" s="18">
        <v>44000</v>
      </c>
      <c r="B20" s="18" t="s">
        <v>4</v>
      </c>
      <c r="C20" s="18">
        <v>52000</v>
      </c>
      <c r="D20" s="24">
        <v>0.51919999999999999</v>
      </c>
    </row>
    <row r="21" spans="1:4" ht="12" customHeight="1" x14ac:dyDescent="0.25">
      <c r="A21" s="18">
        <v>52000</v>
      </c>
      <c r="B21" s="18" t="s">
        <v>4</v>
      </c>
      <c r="C21" s="18">
        <v>64000</v>
      </c>
      <c r="D21" s="24">
        <v>0.54559999999999997</v>
      </c>
    </row>
    <row r="22" spans="1:4" ht="12" customHeight="1" x14ac:dyDescent="0.25">
      <c r="A22" s="18">
        <v>64000</v>
      </c>
      <c r="B22" s="18" t="s">
        <v>4</v>
      </c>
      <c r="C22" s="18">
        <v>76000</v>
      </c>
      <c r="D22" s="24">
        <v>0.57199999999999995</v>
      </c>
    </row>
    <row r="23" spans="1:4" ht="12" customHeight="1" x14ac:dyDescent="0.25">
      <c r="A23" s="18">
        <v>76000</v>
      </c>
      <c r="B23" s="18" t="s">
        <v>4</v>
      </c>
      <c r="C23" s="18">
        <v>88000</v>
      </c>
      <c r="D23" s="24">
        <v>0.60719999999999996</v>
      </c>
    </row>
    <row r="24" spans="1:4" ht="12" customHeight="1" x14ac:dyDescent="0.25">
      <c r="A24" s="18"/>
      <c r="B24" s="18"/>
      <c r="D24" s="24"/>
    </row>
    <row r="25" spans="1:4" ht="12" customHeight="1" x14ac:dyDescent="0.25">
      <c r="A25" s="18">
        <v>88000</v>
      </c>
      <c r="B25" s="18" t="s">
        <v>4</v>
      </c>
      <c r="C25" s="18">
        <v>100000</v>
      </c>
      <c r="D25" s="24">
        <v>0.63360000000000005</v>
      </c>
    </row>
    <row r="26" spans="1:4" ht="12" customHeight="1" x14ac:dyDescent="0.25">
      <c r="A26" s="18">
        <v>100000</v>
      </c>
      <c r="B26" s="18" t="s">
        <v>4</v>
      </c>
      <c r="C26" s="18">
        <v>120000</v>
      </c>
      <c r="D26" s="24">
        <v>0.66</v>
      </c>
    </row>
    <row r="27" spans="1:4" ht="12" customHeight="1" x14ac:dyDescent="0.25">
      <c r="A27" s="18">
        <v>120000</v>
      </c>
      <c r="B27" s="18" t="s">
        <v>4</v>
      </c>
      <c r="C27" s="18">
        <v>140000</v>
      </c>
      <c r="D27" s="24">
        <v>0.68640000000000001</v>
      </c>
    </row>
    <row r="28" spans="1:4" ht="12" customHeight="1" x14ac:dyDescent="0.25">
      <c r="A28" s="18">
        <v>140000</v>
      </c>
      <c r="B28" s="18" t="s">
        <v>4</v>
      </c>
      <c r="C28" s="18">
        <v>160000</v>
      </c>
      <c r="D28" s="24">
        <v>0.71279999999999999</v>
      </c>
    </row>
    <row r="29" spans="1:4" ht="12" customHeight="1" x14ac:dyDescent="0.25">
      <c r="A29" s="18">
        <v>160000</v>
      </c>
      <c r="B29" s="18" t="s">
        <v>4</v>
      </c>
      <c r="C29" s="18">
        <v>180000</v>
      </c>
      <c r="D29" s="24">
        <v>0.73919999999999997</v>
      </c>
    </row>
    <row r="30" spans="1:4" ht="12" customHeight="1" x14ac:dyDescent="0.25">
      <c r="A30" s="18"/>
      <c r="B30" s="18"/>
      <c r="D30" s="24"/>
    </row>
    <row r="31" spans="1:4" ht="12" customHeight="1" x14ac:dyDescent="0.25">
      <c r="A31" s="18">
        <v>180000</v>
      </c>
      <c r="B31" s="18" t="s">
        <v>4</v>
      </c>
      <c r="C31" s="18">
        <v>200000</v>
      </c>
      <c r="D31" s="24">
        <v>0.76559999999999995</v>
      </c>
    </row>
    <row r="32" spans="1:4" ht="12" customHeight="1" x14ac:dyDescent="0.25">
      <c r="A32" s="18">
        <v>200000</v>
      </c>
      <c r="B32" s="18" t="s">
        <v>4</v>
      </c>
      <c r="C32" s="18">
        <v>273438.2</v>
      </c>
      <c r="D32" s="24">
        <v>0.78320000000000001</v>
      </c>
    </row>
    <row r="33" spans="1:4" ht="12" customHeight="1" x14ac:dyDescent="0.25">
      <c r="A33" s="18">
        <v>273438.2</v>
      </c>
      <c r="B33" s="18" t="s">
        <v>4</v>
      </c>
      <c r="C33" s="18">
        <v>300000</v>
      </c>
      <c r="D33" s="70">
        <v>0.80322499999999997</v>
      </c>
    </row>
    <row r="34" spans="1:4" ht="12" customHeight="1" x14ac:dyDescent="0.25">
      <c r="A34" s="18">
        <v>300000</v>
      </c>
      <c r="B34" s="18" t="s">
        <v>4</v>
      </c>
      <c r="C34" s="18">
        <v>400000</v>
      </c>
      <c r="D34" s="70">
        <v>0.81225000000000003</v>
      </c>
    </row>
    <row r="35" spans="1:4" x14ac:dyDescent="0.25">
      <c r="A35" s="20">
        <v>400000</v>
      </c>
      <c r="B35" s="20" t="s">
        <v>4</v>
      </c>
      <c r="C35" s="72" t="s">
        <v>148</v>
      </c>
      <c r="D35" s="84">
        <v>0.82127499999999998</v>
      </c>
    </row>
    <row r="36" spans="1:4" x14ac:dyDescent="0.25">
      <c r="A36" s="18"/>
      <c r="B36" s="18"/>
      <c r="C36" s="23"/>
      <c r="D36" s="24"/>
    </row>
    <row r="37" spans="1:4" ht="38.25" customHeight="1" x14ac:dyDescent="0.25">
      <c r="A37" s="280" t="s">
        <v>147</v>
      </c>
      <c r="B37" s="280"/>
      <c r="C37" s="280"/>
      <c r="D37" s="280"/>
    </row>
    <row r="38" spans="1:4" ht="11.25" customHeight="1" x14ac:dyDescent="0.25"/>
    <row r="39" spans="1:4" ht="39" customHeight="1" x14ac:dyDescent="0.25">
      <c r="A39" s="315" t="s">
        <v>153</v>
      </c>
      <c r="B39" s="280"/>
      <c r="C39" s="280"/>
      <c r="D39" s="280"/>
    </row>
    <row r="40" spans="1:4" x14ac:dyDescent="0.25">
      <c r="A40" s="82" t="s">
        <v>154</v>
      </c>
    </row>
    <row r="42" spans="1:4" ht="48.75" customHeight="1" x14ac:dyDescent="0.25">
      <c r="A42" s="280" t="s">
        <v>8</v>
      </c>
      <c r="B42" s="280"/>
      <c r="C42" s="280"/>
      <c r="D42" s="280"/>
    </row>
  </sheetData>
  <mergeCells count="4">
    <mergeCell ref="A5:C5"/>
    <mergeCell ref="A37:D37"/>
    <mergeCell ref="A39:D39"/>
    <mergeCell ref="A42:D42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AP38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7" t="s">
        <v>5</v>
      </c>
      <c r="B2" s="8"/>
      <c r="C2" s="8"/>
      <c r="D2" s="8"/>
      <c r="E2" s="27"/>
      <c r="F2" s="27"/>
      <c r="G2" s="27"/>
    </row>
    <row r="3" spans="1:42" ht="14.25" thickBot="1" x14ac:dyDescent="0.3">
      <c r="A3" s="68"/>
      <c r="B3" s="68"/>
      <c r="C3" s="66"/>
      <c r="D3" s="66"/>
    </row>
    <row r="4" spans="1:42" ht="13.5" customHeight="1" thickTop="1" x14ac:dyDescent="0.25">
      <c r="A4" s="279" t="s">
        <v>2</v>
      </c>
      <c r="B4" s="279"/>
      <c r="C4" s="279"/>
      <c r="D4" s="63" t="s">
        <v>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15"/>
      <c r="B5" s="15"/>
      <c r="C5" s="17"/>
      <c r="D5" s="15"/>
    </row>
    <row r="6" spans="1:42" x14ac:dyDescent="0.25">
      <c r="A6" s="18">
        <v>0</v>
      </c>
      <c r="B6" s="18" t="s">
        <v>4</v>
      </c>
      <c r="C6" s="18">
        <v>2000</v>
      </c>
      <c r="D6" s="24">
        <v>0.19</v>
      </c>
    </row>
    <row r="7" spans="1:42" x14ac:dyDescent="0.25">
      <c r="A7" s="18">
        <v>2000</v>
      </c>
      <c r="B7" s="18" t="s">
        <v>4</v>
      </c>
      <c r="C7" s="18">
        <v>4000</v>
      </c>
      <c r="D7" s="24">
        <v>0.20899999999999999</v>
      </c>
    </row>
    <row r="8" spans="1:42" x14ac:dyDescent="0.25">
      <c r="A8" s="18">
        <v>4000</v>
      </c>
      <c r="B8" s="18" t="s">
        <v>4</v>
      </c>
      <c r="C8" s="18">
        <v>6000</v>
      </c>
      <c r="D8" s="24">
        <v>0.247</v>
      </c>
    </row>
    <row r="9" spans="1:42" ht="12" customHeight="1" x14ac:dyDescent="0.25">
      <c r="A9" s="18">
        <v>6000</v>
      </c>
      <c r="B9" s="18" t="s">
        <v>4</v>
      </c>
      <c r="C9" s="18">
        <v>8000</v>
      </c>
      <c r="D9" s="24">
        <v>0.28499999999999998</v>
      </c>
    </row>
    <row r="10" spans="1:42" ht="12" customHeight="1" x14ac:dyDescent="0.25">
      <c r="A10" s="18">
        <v>8000</v>
      </c>
      <c r="B10" s="18" t="s">
        <v>4</v>
      </c>
      <c r="C10" s="18">
        <v>10000</v>
      </c>
      <c r="D10" s="24">
        <v>0.32300000000000001</v>
      </c>
    </row>
    <row r="11" spans="1:42" ht="12" customHeight="1" x14ac:dyDescent="0.25">
      <c r="A11" s="18"/>
      <c r="B11" s="18"/>
      <c r="D11" s="24"/>
    </row>
    <row r="12" spans="1:42" ht="12" customHeight="1" x14ac:dyDescent="0.25">
      <c r="A12" s="18">
        <v>10000</v>
      </c>
      <c r="B12" s="18" t="s">
        <v>4</v>
      </c>
      <c r="C12" s="18">
        <v>12000</v>
      </c>
      <c r="D12" s="24">
        <v>0.36099999999999999</v>
      </c>
    </row>
    <row r="13" spans="1:42" ht="12" customHeight="1" x14ac:dyDescent="0.25">
      <c r="A13" s="18">
        <v>12000</v>
      </c>
      <c r="B13" s="18" t="s">
        <v>4</v>
      </c>
      <c r="C13" s="18">
        <v>14000</v>
      </c>
      <c r="D13" s="24">
        <v>0.40849999999999997</v>
      </c>
    </row>
    <row r="14" spans="1:42" ht="12" customHeight="1" x14ac:dyDescent="0.25">
      <c r="A14" s="18">
        <v>14000</v>
      </c>
      <c r="B14" s="18" t="s">
        <v>4</v>
      </c>
      <c r="C14" s="18">
        <v>16000</v>
      </c>
      <c r="D14" s="24">
        <v>0.44650000000000001</v>
      </c>
    </row>
    <row r="15" spans="1:42" ht="12" customHeight="1" x14ac:dyDescent="0.25">
      <c r="A15" s="18">
        <v>16000</v>
      </c>
      <c r="B15" s="18" t="s">
        <v>4</v>
      </c>
      <c r="C15" s="18">
        <v>18000</v>
      </c>
      <c r="D15" s="24">
        <v>0.47499999999999998</v>
      </c>
    </row>
    <row r="16" spans="1:42" ht="12" customHeight="1" x14ac:dyDescent="0.25">
      <c r="A16" s="18">
        <v>18000</v>
      </c>
      <c r="B16" s="18" t="s">
        <v>4</v>
      </c>
      <c r="C16" s="18">
        <v>20000</v>
      </c>
      <c r="D16" s="24">
        <v>0.50349999999999995</v>
      </c>
    </row>
    <row r="17" spans="1:4" ht="12" customHeight="1" x14ac:dyDescent="0.25">
      <c r="A17" s="18"/>
      <c r="B17" s="18"/>
      <c r="D17" s="24"/>
    </row>
    <row r="18" spans="1:4" ht="12" customHeight="1" x14ac:dyDescent="0.25">
      <c r="A18" s="18">
        <v>20000</v>
      </c>
      <c r="B18" s="18" t="s">
        <v>4</v>
      </c>
      <c r="C18" s="18">
        <v>22000</v>
      </c>
      <c r="D18" s="24">
        <v>0.53200000000000003</v>
      </c>
    </row>
    <row r="19" spans="1:4" ht="12" customHeight="1" x14ac:dyDescent="0.25">
      <c r="A19" s="18">
        <v>22000</v>
      </c>
      <c r="B19" s="18" t="s">
        <v>4</v>
      </c>
      <c r="C19" s="18">
        <v>26000</v>
      </c>
      <c r="D19" s="24">
        <v>0.5605</v>
      </c>
    </row>
    <row r="20" spans="1:4" ht="12" customHeight="1" x14ac:dyDescent="0.25">
      <c r="A20" s="18">
        <v>26000</v>
      </c>
      <c r="B20" s="18" t="s">
        <v>4</v>
      </c>
      <c r="C20" s="18">
        <v>32000</v>
      </c>
      <c r="D20" s="24">
        <v>0.58899999999999997</v>
      </c>
    </row>
    <row r="21" spans="1:4" ht="12" customHeight="1" x14ac:dyDescent="0.25">
      <c r="A21" s="18">
        <v>32000</v>
      </c>
      <c r="B21" s="18" t="s">
        <v>4</v>
      </c>
      <c r="C21" s="18">
        <v>38000</v>
      </c>
      <c r="D21" s="24">
        <v>0.61750000000000005</v>
      </c>
    </row>
    <row r="22" spans="1:4" ht="12" customHeight="1" x14ac:dyDescent="0.25">
      <c r="A22" s="18">
        <v>38000</v>
      </c>
      <c r="B22" s="18" t="s">
        <v>4</v>
      </c>
      <c r="C22" s="18">
        <v>44000</v>
      </c>
      <c r="D22" s="24">
        <v>0.65549999999999997</v>
      </c>
    </row>
    <row r="23" spans="1:4" ht="12" customHeight="1" x14ac:dyDescent="0.25">
      <c r="A23" s="18"/>
      <c r="B23" s="18"/>
      <c r="D23" s="24"/>
    </row>
    <row r="24" spans="1:4" ht="12" customHeight="1" x14ac:dyDescent="0.25">
      <c r="A24" s="18">
        <v>44000</v>
      </c>
      <c r="B24" s="18" t="s">
        <v>4</v>
      </c>
      <c r="C24" s="18">
        <v>50000</v>
      </c>
      <c r="D24" s="24">
        <v>0.68400000000000005</v>
      </c>
    </row>
    <row r="25" spans="1:4" ht="12" customHeight="1" x14ac:dyDescent="0.25">
      <c r="A25" s="18">
        <v>50000</v>
      </c>
      <c r="B25" s="18" t="s">
        <v>4</v>
      </c>
      <c r="C25" s="18">
        <v>60000</v>
      </c>
      <c r="D25" s="24">
        <v>0.71250000000000002</v>
      </c>
    </row>
    <row r="26" spans="1:4" ht="12" customHeight="1" x14ac:dyDescent="0.25">
      <c r="A26" s="18">
        <v>60000</v>
      </c>
      <c r="B26" s="18" t="s">
        <v>4</v>
      </c>
      <c r="C26" s="18">
        <v>70000</v>
      </c>
      <c r="D26" s="24">
        <v>0.74099999999999999</v>
      </c>
    </row>
    <row r="27" spans="1:4" ht="12" customHeight="1" x14ac:dyDescent="0.25">
      <c r="A27" s="18">
        <v>70000</v>
      </c>
      <c r="B27" s="18" t="s">
        <v>4</v>
      </c>
      <c r="C27" s="18">
        <v>80000</v>
      </c>
      <c r="D27" s="24">
        <v>0.76949999999999996</v>
      </c>
    </row>
    <row r="28" spans="1:4" ht="12" customHeight="1" x14ac:dyDescent="0.25">
      <c r="A28" s="18">
        <v>80000</v>
      </c>
      <c r="B28" s="18" t="s">
        <v>4</v>
      </c>
      <c r="C28" s="18">
        <v>90000</v>
      </c>
      <c r="D28" s="24">
        <v>0.79800000000000004</v>
      </c>
    </row>
    <row r="29" spans="1:4" ht="12" customHeight="1" x14ac:dyDescent="0.25">
      <c r="A29" s="18"/>
      <c r="B29" s="18"/>
      <c r="D29" s="24"/>
    </row>
    <row r="30" spans="1:4" ht="12" customHeight="1" x14ac:dyDescent="0.25">
      <c r="A30" s="18">
        <v>90000</v>
      </c>
      <c r="B30" s="18" t="s">
        <v>4</v>
      </c>
      <c r="C30" s="18">
        <v>100000</v>
      </c>
      <c r="D30" s="24">
        <v>0.82650000000000001</v>
      </c>
    </row>
    <row r="31" spans="1:4" ht="12" customHeight="1" x14ac:dyDescent="0.25">
      <c r="A31" s="18">
        <v>100000</v>
      </c>
      <c r="B31" s="18" t="s">
        <v>4</v>
      </c>
      <c r="C31" s="18">
        <v>150000</v>
      </c>
      <c r="D31" s="24">
        <v>0.84550000000000003</v>
      </c>
    </row>
    <row r="32" spans="1:4" ht="12" customHeight="1" x14ac:dyDescent="0.25">
      <c r="A32" s="18">
        <v>150000</v>
      </c>
      <c r="B32" s="18" t="s">
        <v>4</v>
      </c>
      <c r="C32" s="18">
        <v>200000</v>
      </c>
      <c r="D32" s="24">
        <v>0.85499999999999998</v>
      </c>
    </row>
    <row r="33" spans="1:4" x14ac:dyDescent="0.25">
      <c r="A33" s="20">
        <v>200000</v>
      </c>
      <c r="B33" s="20" t="s">
        <v>4</v>
      </c>
      <c r="C33" s="72" t="s">
        <v>148</v>
      </c>
      <c r="D33" s="83">
        <v>0.86450000000000005</v>
      </c>
    </row>
    <row r="34" spans="1:4" x14ac:dyDescent="0.25">
      <c r="A34" s="18"/>
      <c r="B34" s="18"/>
      <c r="C34" s="23"/>
      <c r="D34" s="24"/>
    </row>
    <row r="35" spans="1:4" ht="38.25" customHeight="1" x14ac:dyDescent="0.25">
      <c r="A35" s="280" t="s">
        <v>147</v>
      </c>
      <c r="B35" s="280"/>
      <c r="C35" s="280"/>
      <c r="D35" s="280"/>
    </row>
    <row r="36" spans="1:4" ht="11.25" customHeight="1" x14ac:dyDescent="0.25"/>
    <row r="37" spans="1:4" ht="39" customHeight="1" x14ac:dyDescent="0.25">
      <c r="A37" s="315" t="s">
        <v>151</v>
      </c>
      <c r="B37" s="280"/>
      <c r="C37" s="280"/>
      <c r="D37" s="280"/>
    </row>
    <row r="38" spans="1:4" x14ac:dyDescent="0.25">
      <c r="A38" s="82" t="s">
        <v>152</v>
      </c>
    </row>
  </sheetData>
  <mergeCells count="3">
    <mergeCell ref="A4:C4"/>
    <mergeCell ref="A35:D35"/>
    <mergeCell ref="A37:D37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AP38"/>
  <sheetViews>
    <sheetView showGridLines="0" zoomScaleNormal="100" workbookViewId="0">
      <selection sqref="A1:IV65536"/>
    </sheetView>
  </sheetViews>
  <sheetFormatPr defaultColWidth="11.42578125" defaultRowHeight="13.5" x14ac:dyDescent="0.25"/>
  <cols>
    <col min="1" max="1" width="11.42578125" style="3" customWidth="1"/>
    <col min="2" max="2" width="2.42578125" style="3" customWidth="1"/>
    <col min="3" max="4" width="11.42578125" style="3" customWidth="1"/>
    <col min="5" max="5" width="10.140625" style="3" customWidth="1"/>
    <col min="6" max="6" width="18.140625" style="3" customWidth="1"/>
    <col min="7" max="7" width="9.28515625" style="3" customWidth="1"/>
    <col min="8" max="16384" width="11.42578125" style="3"/>
  </cols>
  <sheetData>
    <row r="1" spans="1:42" x14ac:dyDescent="0.25">
      <c r="A1" s="67" t="s">
        <v>0</v>
      </c>
      <c r="B1" s="8"/>
      <c r="C1" s="8"/>
      <c r="D1" s="8"/>
    </row>
    <row r="2" spans="1:42" x14ac:dyDescent="0.25">
      <c r="A2" s="7" t="s">
        <v>1</v>
      </c>
      <c r="B2" s="8"/>
      <c r="C2" s="8"/>
      <c r="D2" s="8"/>
      <c r="E2" s="27"/>
      <c r="F2" s="27"/>
      <c r="G2" s="27"/>
    </row>
    <row r="3" spans="1:42" ht="14.25" thickBot="1" x14ac:dyDescent="0.3">
      <c r="A3" s="68"/>
      <c r="B3" s="68"/>
      <c r="C3" s="66"/>
      <c r="D3" s="66"/>
    </row>
    <row r="4" spans="1:42" ht="13.5" customHeight="1" thickTop="1" x14ac:dyDescent="0.25">
      <c r="A4" s="279" t="s">
        <v>2</v>
      </c>
      <c r="B4" s="279"/>
      <c r="C4" s="279"/>
      <c r="D4" s="63" t="s">
        <v>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15"/>
      <c r="B5" s="15"/>
      <c r="C5" s="17"/>
      <c r="D5" s="15"/>
    </row>
    <row r="6" spans="1:42" x14ac:dyDescent="0.25">
      <c r="A6" s="18">
        <v>0</v>
      </c>
      <c r="B6" s="18" t="s">
        <v>4</v>
      </c>
      <c r="C6" s="18">
        <v>2000</v>
      </c>
      <c r="D6" s="19">
        <v>0.23</v>
      </c>
    </row>
    <row r="7" spans="1:42" x14ac:dyDescent="0.25">
      <c r="A7" s="18">
        <v>2000</v>
      </c>
      <c r="B7" s="18" t="s">
        <v>4</v>
      </c>
      <c r="C7" s="18">
        <v>4000</v>
      </c>
      <c r="D7" s="19">
        <v>0.25</v>
      </c>
    </row>
    <row r="8" spans="1:42" x14ac:dyDescent="0.25">
      <c r="A8" s="18">
        <v>4000</v>
      </c>
      <c r="B8" s="18" t="s">
        <v>4</v>
      </c>
      <c r="C8" s="18">
        <v>6000</v>
      </c>
      <c r="D8" s="19">
        <v>0.28999999999999998</v>
      </c>
    </row>
    <row r="9" spans="1:42" ht="12" customHeight="1" x14ac:dyDescent="0.25">
      <c r="A9" s="18">
        <v>6000</v>
      </c>
      <c r="B9" s="18" t="s">
        <v>4</v>
      </c>
      <c r="C9" s="18">
        <v>8000</v>
      </c>
      <c r="D9" s="19">
        <v>0.33</v>
      </c>
    </row>
    <row r="10" spans="1:42" ht="12" customHeight="1" x14ac:dyDescent="0.25">
      <c r="A10" s="18">
        <v>8000</v>
      </c>
      <c r="B10" s="18" t="s">
        <v>4</v>
      </c>
      <c r="C10" s="18">
        <v>10000</v>
      </c>
      <c r="D10" s="19">
        <v>0.37</v>
      </c>
    </row>
    <row r="11" spans="1:42" ht="12" customHeight="1" x14ac:dyDescent="0.25">
      <c r="A11" s="18"/>
      <c r="B11" s="18"/>
      <c r="D11" s="19"/>
    </row>
    <row r="12" spans="1:42" ht="12" customHeight="1" x14ac:dyDescent="0.25">
      <c r="A12" s="18">
        <v>10000</v>
      </c>
      <c r="B12" s="18" t="s">
        <v>4</v>
      </c>
      <c r="C12" s="18">
        <v>12000</v>
      </c>
      <c r="D12" s="19">
        <v>0.41</v>
      </c>
    </row>
    <row r="13" spans="1:42" ht="12" customHeight="1" x14ac:dyDescent="0.25">
      <c r="A13" s="18">
        <v>12000</v>
      </c>
      <c r="B13" s="18" t="s">
        <v>4</v>
      </c>
      <c r="C13" s="18">
        <v>14000</v>
      </c>
      <c r="D13" s="19">
        <v>0.46</v>
      </c>
    </row>
    <row r="14" spans="1:42" ht="12" customHeight="1" x14ac:dyDescent="0.25">
      <c r="A14" s="18">
        <v>14000</v>
      </c>
      <c r="B14" s="18" t="s">
        <v>4</v>
      </c>
      <c r="C14" s="18">
        <v>16000</v>
      </c>
      <c r="D14" s="19">
        <v>0.5</v>
      </c>
    </row>
    <row r="15" spans="1:42" ht="12" customHeight="1" x14ac:dyDescent="0.25">
      <c r="A15" s="18">
        <v>16000</v>
      </c>
      <c r="B15" s="18" t="s">
        <v>4</v>
      </c>
      <c r="C15" s="18">
        <v>18000</v>
      </c>
      <c r="D15" s="19">
        <v>0.53</v>
      </c>
    </row>
    <row r="16" spans="1:42" ht="12" customHeight="1" x14ac:dyDescent="0.25">
      <c r="A16" s="18">
        <v>18000</v>
      </c>
      <c r="B16" s="18" t="s">
        <v>4</v>
      </c>
      <c r="C16" s="18">
        <v>20000</v>
      </c>
      <c r="D16" s="19">
        <v>0.56000000000000005</v>
      </c>
    </row>
    <row r="17" spans="1:4" ht="12" customHeight="1" x14ac:dyDescent="0.25">
      <c r="A17" s="18"/>
      <c r="B17" s="18"/>
      <c r="D17" s="19"/>
    </row>
    <row r="18" spans="1:4" ht="12" customHeight="1" x14ac:dyDescent="0.25">
      <c r="A18" s="18">
        <v>20000</v>
      </c>
      <c r="B18" s="18" t="s">
        <v>4</v>
      </c>
      <c r="C18" s="18">
        <v>22000</v>
      </c>
      <c r="D18" s="19">
        <v>0.59</v>
      </c>
    </row>
    <row r="19" spans="1:4" ht="12" customHeight="1" x14ac:dyDescent="0.25">
      <c r="A19" s="18">
        <v>22000</v>
      </c>
      <c r="B19" s="18" t="s">
        <v>4</v>
      </c>
      <c r="C19" s="18">
        <v>26000</v>
      </c>
      <c r="D19" s="19">
        <v>0.62</v>
      </c>
    </row>
    <row r="20" spans="1:4" ht="12" customHeight="1" x14ac:dyDescent="0.25">
      <c r="A20" s="18">
        <v>26000</v>
      </c>
      <c r="B20" s="18" t="s">
        <v>4</v>
      </c>
      <c r="C20" s="18">
        <v>32000</v>
      </c>
      <c r="D20" s="19">
        <v>0.65</v>
      </c>
    </row>
    <row r="21" spans="1:4" ht="12" customHeight="1" x14ac:dyDescent="0.25">
      <c r="A21" s="18">
        <v>32000</v>
      </c>
      <c r="B21" s="18" t="s">
        <v>4</v>
      </c>
      <c r="C21" s="18">
        <v>38000</v>
      </c>
      <c r="D21" s="19">
        <v>0.68</v>
      </c>
    </row>
    <row r="22" spans="1:4" ht="12" customHeight="1" x14ac:dyDescent="0.25">
      <c r="A22" s="18">
        <v>38000</v>
      </c>
      <c r="B22" s="18" t="s">
        <v>4</v>
      </c>
      <c r="C22" s="18">
        <v>44000</v>
      </c>
      <c r="D22" s="19">
        <v>0.72</v>
      </c>
    </row>
    <row r="23" spans="1:4" ht="12" customHeight="1" x14ac:dyDescent="0.25">
      <c r="A23" s="18"/>
      <c r="B23" s="18"/>
      <c r="D23" s="19"/>
    </row>
    <row r="24" spans="1:4" ht="12" customHeight="1" x14ac:dyDescent="0.25">
      <c r="A24" s="18">
        <v>44000</v>
      </c>
      <c r="B24" s="18" t="s">
        <v>4</v>
      </c>
      <c r="C24" s="18">
        <v>50000</v>
      </c>
      <c r="D24" s="19">
        <v>0.75</v>
      </c>
    </row>
    <row r="25" spans="1:4" ht="12" customHeight="1" x14ac:dyDescent="0.25">
      <c r="A25" s="18">
        <v>50000</v>
      </c>
      <c r="B25" s="18" t="s">
        <v>4</v>
      </c>
      <c r="C25" s="18">
        <v>60000</v>
      </c>
      <c r="D25" s="19">
        <v>0.78</v>
      </c>
    </row>
    <row r="26" spans="1:4" ht="12" customHeight="1" x14ac:dyDescent="0.25">
      <c r="A26" s="18">
        <v>60000</v>
      </c>
      <c r="B26" s="18" t="s">
        <v>4</v>
      </c>
      <c r="C26" s="18">
        <v>70000</v>
      </c>
      <c r="D26" s="19">
        <v>0.81</v>
      </c>
    </row>
    <row r="27" spans="1:4" ht="12" customHeight="1" x14ac:dyDescent="0.25">
      <c r="A27" s="18">
        <v>70000</v>
      </c>
      <c r="B27" s="18" t="s">
        <v>4</v>
      </c>
      <c r="C27" s="18">
        <v>80000</v>
      </c>
      <c r="D27" s="19">
        <v>0.84</v>
      </c>
    </row>
    <row r="28" spans="1:4" ht="12" customHeight="1" x14ac:dyDescent="0.25">
      <c r="A28" s="18">
        <v>80000</v>
      </c>
      <c r="B28" s="18" t="s">
        <v>4</v>
      </c>
      <c r="C28" s="18">
        <v>90000</v>
      </c>
      <c r="D28" s="19">
        <v>0.87</v>
      </c>
    </row>
    <row r="29" spans="1:4" ht="12" customHeight="1" x14ac:dyDescent="0.25">
      <c r="A29" s="18"/>
      <c r="B29" s="18"/>
      <c r="D29" s="19"/>
    </row>
    <row r="30" spans="1:4" ht="12" customHeight="1" x14ac:dyDescent="0.25">
      <c r="A30" s="18">
        <v>90000</v>
      </c>
      <c r="B30" s="18" t="s">
        <v>4</v>
      </c>
      <c r="C30" s="18">
        <v>100000</v>
      </c>
      <c r="D30" s="19">
        <v>0.9</v>
      </c>
    </row>
    <row r="31" spans="1:4" ht="12" customHeight="1" x14ac:dyDescent="0.25">
      <c r="A31" s="18">
        <v>100000</v>
      </c>
      <c r="B31" s="18" t="s">
        <v>4</v>
      </c>
      <c r="C31" s="18">
        <v>150000</v>
      </c>
      <c r="D31" s="19">
        <v>0.92</v>
      </c>
    </row>
    <row r="32" spans="1:4" ht="12" customHeight="1" x14ac:dyDescent="0.25">
      <c r="A32" s="18">
        <v>150000</v>
      </c>
      <c r="B32" s="18" t="s">
        <v>4</v>
      </c>
      <c r="C32" s="18">
        <v>200000</v>
      </c>
      <c r="D32" s="19">
        <v>0.93</v>
      </c>
    </row>
    <row r="33" spans="1:4" x14ac:dyDescent="0.25">
      <c r="A33" s="20">
        <v>200000</v>
      </c>
      <c r="B33" s="20" t="s">
        <v>4</v>
      </c>
      <c r="C33" s="72" t="s">
        <v>148</v>
      </c>
      <c r="D33" s="22">
        <v>0.94</v>
      </c>
    </row>
    <row r="34" spans="1:4" x14ac:dyDescent="0.25">
      <c r="A34" s="18"/>
      <c r="B34" s="18"/>
      <c r="C34" s="23"/>
      <c r="D34" s="24"/>
    </row>
    <row r="35" spans="1:4" ht="38.25" customHeight="1" x14ac:dyDescent="0.25">
      <c r="A35" s="280" t="s">
        <v>147</v>
      </c>
      <c r="B35" s="280"/>
      <c r="C35" s="280"/>
      <c r="D35" s="280"/>
    </row>
    <row r="36" spans="1:4" ht="11.25" customHeight="1" x14ac:dyDescent="0.25"/>
    <row r="37" spans="1:4" ht="39" customHeight="1" x14ac:dyDescent="0.25">
      <c r="A37" s="315" t="s">
        <v>149</v>
      </c>
      <c r="B37" s="280"/>
      <c r="C37" s="280"/>
      <c r="D37" s="280"/>
    </row>
    <row r="38" spans="1:4" x14ac:dyDescent="0.25">
      <c r="A38" s="82" t="s">
        <v>150</v>
      </c>
    </row>
  </sheetData>
  <mergeCells count="3">
    <mergeCell ref="A4:C4"/>
    <mergeCell ref="A35:D35"/>
    <mergeCell ref="A37:D37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showGridLines="0" zoomScale="115" zoomScaleNormal="115" workbookViewId="0"/>
  </sheetViews>
  <sheetFormatPr defaultColWidth="11.42578125" defaultRowHeight="13.5" x14ac:dyDescent="0.25"/>
  <cols>
    <col min="1" max="2" width="11.85546875" style="4" customWidth="1"/>
    <col min="3" max="7" width="12.42578125" style="4" customWidth="1"/>
    <col min="8" max="16384" width="11.42578125" style="4"/>
  </cols>
  <sheetData>
    <row r="1" spans="1:7" x14ac:dyDescent="0.25">
      <c r="A1" s="1">
        <v>43682</v>
      </c>
      <c r="B1" s="2"/>
      <c r="C1" s="2"/>
      <c r="D1" s="2"/>
      <c r="E1" s="3"/>
      <c r="F1" s="3"/>
      <c r="G1" s="3"/>
    </row>
    <row r="2" spans="1:7" x14ac:dyDescent="0.25">
      <c r="A2" s="1"/>
      <c r="B2" s="2"/>
      <c r="C2" s="2"/>
      <c r="D2" s="2"/>
      <c r="E2" s="3"/>
      <c r="F2" s="3"/>
      <c r="G2" s="3"/>
    </row>
    <row r="3" spans="1:7" x14ac:dyDescent="0.25">
      <c r="A3" s="282" t="s">
        <v>144</v>
      </c>
      <c r="B3" s="282"/>
      <c r="C3" s="282"/>
      <c r="D3" s="282"/>
      <c r="E3" s="282"/>
      <c r="F3" s="282"/>
      <c r="G3" s="282"/>
    </row>
    <row r="4" spans="1:7" x14ac:dyDescent="0.25">
      <c r="A4" s="282" t="s">
        <v>59</v>
      </c>
      <c r="B4" s="282"/>
      <c r="C4" s="282"/>
      <c r="D4" s="282"/>
      <c r="E4" s="282"/>
      <c r="F4" s="282"/>
      <c r="G4" s="282"/>
    </row>
    <row r="5" spans="1:7" x14ac:dyDescent="0.25">
      <c r="A5" s="6"/>
      <c r="B5" s="7"/>
      <c r="C5" s="8"/>
      <c r="D5" s="8"/>
      <c r="E5" s="8"/>
      <c r="F5" s="8"/>
      <c r="G5" s="8"/>
    </row>
    <row r="6" spans="1:7" x14ac:dyDescent="0.25">
      <c r="A6" s="266" t="s">
        <v>54</v>
      </c>
      <c r="B6" s="267"/>
      <c r="C6" s="267"/>
      <c r="D6" s="10"/>
      <c r="E6" s="266" t="s">
        <v>53</v>
      </c>
      <c r="F6" s="267"/>
      <c r="G6" s="267"/>
    </row>
    <row r="7" spans="1:7" ht="14.25" thickBot="1" x14ac:dyDescent="0.3">
      <c r="A7" s="268"/>
      <c r="B7" s="268"/>
      <c r="C7" s="268"/>
      <c r="D7" s="11"/>
      <c r="E7" s="268"/>
      <c r="F7" s="268"/>
      <c r="G7" s="268"/>
    </row>
    <row r="8" spans="1:7" ht="14.25" thickTop="1" x14ac:dyDescent="0.25">
      <c r="A8" s="279" t="s">
        <v>2</v>
      </c>
      <c r="B8" s="279"/>
      <c r="C8" s="13"/>
      <c r="D8" s="14"/>
      <c r="E8" s="279" t="s">
        <v>2</v>
      </c>
      <c r="F8" s="279"/>
      <c r="G8" s="13"/>
    </row>
    <row r="9" spans="1:7" x14ac:dyDescent="0.25">
      <c r="A9" s="15"/>
      <c r="B9" s="15" t="s">
        <v>34</v>
      </c>
      <c r="C9" s="283" t="s">
        <v>51</v>
      </c>
      <c r="D9" s="3"/>
      <c r="E9" s="15"/>
      <c r="F9" s="15" t="s">
        <v>34</v>
      </c>
      <c r="G9" s="283" t="s">
        <v>51</v>
      </c>
    </row>
    <row r="10" spans="1:7" x14ac:dyDescent="0.25">
      <c r="A10" s="16" t="s">
        <v>35</v>
      </c>
      <c r="B10" s="16" t="s">
        <v>36</v>
      </c>
      <c r="C10" s="284"/>
      <c r="D10" s="3"/>
      <c r="E10" s="16" t="s">
        <v>35</v>
      </c>
      <c r="F10" s="16" t="s">
        <v>36</v>
      </c>
      <c r="G10" s="284"/>
    </row>
    <row r="11" spans="1:7" x14ac:dyDescent="0.25">
      <c r="A11" s="15"/>
      <c r="B11" s="17"/>
      <c r="C11" s="15"/>
      <c r="D11" s="3"/>
      <c r="E11" s="15"/>
      <c r="F11" s="17"/>
      <c r="G11" s="15"/>
    </row>
    <row r="12" spans="1:7" x14ac:dyDescent="0.25">
      <c r="A12" s="18">
        <v>0</v>
      </c>
      <c r="B12" s="18">
        <v>9700</v>
      </c>
      <c r="C12" s="19">
        <v>0.1</v>
      </c>
      <c r="D12" s="3"/>
      <c r="E12" s="18">
        <v>0</v>
      </c>
      <c r="F12" s="18">
        <v>19400</v>
      </c>
      <c r="G12" s="19">
        <v>0.1</v>
      </c>
    </row>
    <row r="13" spans="1:7" x14ac:dyDescent="0.25">
      <c r="A13" s="18">
        <f t="shared" ref="A13:A18" si="0">B12</f>
        <v>9700</v>
      </c>
      <c r="B13" s="18">
        <v>39475</v>
      </c>
      <c r="C13" s="19">
        <v>0.12</v>
      </c>
      <c r="D13" s="3"/>
      <c r="E13" s="18">
        <f t="shared" ref="E13:E18" si="1">F12</f>
        <v>19400</v>
      </c>
      <c r="F13" s="18">
        <v>78950</v>
      </c>
      <c r="G13" s="19">
        <v>0.12</v>
      </c>
    </row>
    <row r="14" spans="1:7" x14ac:dyDescent="0.25">
      <c r="A14" s="18">
        <f t="shared" si="0"/>
        <v>39475</v>
      </c>
      <c r="B14" s="18">
        <v>84200</v>
      </c>
      <c r="C14" s="19">
        <v>0.22</v>
      </c>
      <c r="D14" s="3"/>
      <c r="E14" s="18">
        <f t="shared" si="1"/>
        <v>78950</v>
      </c>
      <c r="F14" s="18">
        <v>168400</v>
      </c>
      <c r="G14" s="19">
        <v>0.22</v>
      </c>
    </row>
    <row r="15" spans="1:7" x14ac:dyDescent="0.25">
      <c r="A15" s="18">
        <f t="shared" si="0"/>
        <v>84200</v>
      </c>
      <c r="B15" s="18">
        <v>160725</v>
      </c>
      <c r="C15" s="19">
        <v>0.24</v>
      </c>
      <c r="D15" s="3"/>
      <c r="E15" s="18">
        <f t="shared" si="1"/>
        <v>168400</v>
      </c>
      <c r="F15" s="18">
        <v>321450</v>
      </c>
      <c r="G15" s="19">
        <v>0.24</v>
      </c>
    </row>
    <row r="16" spans="1:7" x14ac:dyDescent="0.25">
      <c r="A16" s="18">
        <f t="shared" si="0"/>
        <v>160725</v>
      </c>
      <c r="B16" s="18">
        <v>204100</v>
      </c>
      <c r="C16" s="19">
        <v>0.32</v>
      </c>
      <c r="D16" s="3"/>
      <c r="E16" s="18">
        <f t="shared" si="1"/>
        <v>321450</v>
      </c>
      <c r="F16" s="18">
        <v>408200</v>
      </c>
      <c r="G16" s="19">
        <v>0.32</v>
      </c>
    </row>
    <row r="17" spans="1:7" x14ac:dyDescent="0.25">
      <c r="A17" s="18">
        <f t="shared" si="0"/>
        <v>204100</v>
      </c>
      <c r="B17" s="18">
        <v>510300</v>
      </c>
      <c r="C17" s="19">
        <v>0.35</v>
      </c>
      <c r="D17" s="3"/>
      <c r="E17" s="18">
        <f t="shared" si="1"/>
        <v>408200</v>
      </c>
      <c r="F17" s="18">
        <v>612350</v>
      </c>
      <c r="G17" s="19">
        <v>0.35</v>
      </c>
    </row>
    <row r="18" spans="1:7" x14ac:dyDescent="0.25">
      <c r="A18" s="20">
        <f t="shared" si="0"/>
        <v>510300</v>
      </c>
      <c r="B18" s="21" t="s">
        <v>13</v>
      </c>
      <c r="C18" s="22">
        <v>0.37</v>
      </c>
      <c r="D18" s="3"/>
      <c r="E18" s="20">
        <f t="shared" si="1"/>
        <v>612350</v>
      </c>
      <c r="F18" s="21" t="s">
        <v>13</v>
      </c>
      <c r="G18" s="22">
        <v>0.37</v>
      </c>
    </row>
    <row r="19" spans="1:7" x14ac:dyDescent="0.25">
      <c r="A19" s="18"/>
      <c r="B19" s="23"/>
      <c r="C19" s="24"/>
      <c r="D19" s="14"/>
      <c r="E19" s="14"/>
      <c r="F19" s="3"/>
      <c r="G19" s="18"/>
    </row>
    <row r="20" spans="1:7" x14ac:dyDescent="0.25">
      <c r="A20" s="266" t="s">
        <v>37</v>
      </c>
      <c r="B20" s="280"/>
      <c r="C20" s="280"/>
      <c r="D20" s="10"/>
      <c r="E20" s="266" t="s">
        <v>43</v>
      </c>
      <c r="F20" s="280"/>
      <c r="G20" s="280"/>
    </row>
    <row r="21" spans="1:7" ht="14.25" thickBot="1" x14ac:dyDescent="0.3">
      <c r="A21" s="281"/>
      <c r="B21" s="281"/>
      <c r="C21" s="281"/>
      <c r="D21" s="26"/>
      <c r="E21" s="281"/>
      <c r="F21" s="281"/>
      <c r="G21" s="281"/>
    </row>
    <row r="22" spans="1:7" ht="14.25" thickTop="1" x14ac:dyDescent="0.25">
      <c r="A22" s="279" t="s">
        <v>2</v>
      </c>
      <c r="B22" s="279"/>
      <c r="C22" s="13"/>
      <c r="D22" s="3"/>
      <c r="E22" s="279" t="s">
        <v>2</v>
      </c>
      <c r="F22" s="279"/>
      <c r="G22" s="13"/>
    </row>
    <row r="23" spans="1:7" x14ac:dyDescent="0.25">
      <c r="A23" s="15"/>
      <c r="B23" s="15" t="s">
        <v>34</v>
      </c>
      <c r="C23" s="283" t="s">
        <v>51</v>
      </c>
      <c r="D23" s="3"/>
      <c r="E23" s="15"/>
      <c r="F23" s="15" t="s">
        <v>34</v>
      </c>
      <c r="G23" s="283" t="s">
        <v>51</v>
      </c>
    </row>
    <row r="24" spans="1:7" x14ac:dyDescent="0.25">
      <c r="A24" s="16" t="s">
        <v>35</v>
      </c>
      <c r="B24" s="16" t="s">
        <v>36</v>
      </c>
      <c r="C24" s="284"/>
      <c r="D24" s="3"/>
      <c r="E24" s="16" t="s">
        <v>35</v>
      </c>
      <c r="F24" s="16" t="s">
        <v>36</v>
      </c>
      <c r="G24" s="284"/>
    </row>
    <row r="25" spans="1:7" x14ac:dyDescent="0.25">
      <c r="A25" s="15"/>
      <c r="B25" s="17"/>
      <c r="C25" s="15"/>
      <c r="D25" s="3"/>
      <c r="E25" s="15"/>
      <c r="F25" s="17"/>
      <c r="G25" s="15"/>
    </row>
    <row r="26" spans="1:7" x14ac:dyDescent="0.25">
      <c r="A26" s="18">
        <v>0</v>
      </c>
      <c r="B26" s="18">
        <v>13850</v>
      </c>
      <c r="C26" s="19">
        <v>0.1</v>
      </c>
      <c r="D26" s="3"/>
      <c r="E26" s="18">
        <v>0</v>
      </c>
      <c r="F26" s="18">
        <v>9700</v>
      </c>
      <c r="G26" s="19">
        <v>0.1</v>
      </c>
    </row>
    <row r="27" spans="1:7" x14ac:dyDescent="0.25">
      <c r="A27" s="18">
        <f t="shared" ref="A27:A32" si="2">B26</f>
        <v>13850</v>
      </c>
      <c r="B27" s="18">
        <v>52850</v>
      </c>
      <c r="C27" s="19">
        <v>0.12</v>
      </c>
      <c r="D27" s="3"/>
      <c r="E27" s="18">
        <f t="shared" ref="E27:E32" si="3">F26</f>
        <v>9700</v>
      </c>
      <c r="F27" s="18">
        <v>39475</v>
      </c>
      <c r="G27" s="19">
        <v>0.12</v>
      </c>
    </row>
    <row r="28" spans="1:7" x14ac:dyDescent="0.25">
      <c r="A28" s="18">
        <f t="shared" si="2"/>
        <v>52850</v>
      </c>
      <c r="B28" s="18">
        <v>84200</v>
      </c>
      <c r="C28" s="19">
        <v>0.22</v>
      </c>
      <c r="D28" s="3"/>
      <c r="E28" s="18">
        <f t="shared" si="3"/>
        <v>39475</v>
      </c>
      <c r="F28" s="18">
        <v>84200</v>
      </c>
      <c r="G28" s="19">
        <v>0.22</v>
      </c>
    </row>
    <row r="29" spans="1:7" x14ac:dyDescent="0.25">
      <c r="A29" s="18">
        <f t="shared" si="2"/>
        <v>84200</v>
      </c>
      <c r="B29" s="18">
        <v>160700</v>
      </c>
      <c r="C29" s="19">
        <v>0.24</v>
      </c>
      <c r="D29" s="3"/>
      <c r="E29" s="18">
        <f t="shared" si="3"/>
        <v>84200</v>
      </c>
      <c r="F29" s="18">
        <v>160725</v>
      </c>
      <c r="G29" s="19">
        <v>0.24</v>
      </c>
    </row>
    <row r="30" spans="1:7" x14ac:dyDescent="0.25">
      <c r="A30" s="18">
        <f t="shared" si="2"/>
        <v>160700</v>
      </c>
      <c r="B30" s="18">
        <v>204100</v>
      </c>
      <c r="C30" s="19">
        <v>0.32</v>
      </c>
      <c r="D30" s="3"/>
      <c r="E30" s="18">
        <f t="shared" si="3"/>
        <v>160725</v>
      </c>
      <c r="F30" s="18">
        <v>204100</v>
      </c>
      <c r="G30" s="19">
        <v>0.32</v>
      </c>
    </row>
    <row r="31" spans="1:7" x14ac:dyDescent="0.25">
      <c r="A31" s="18">
        <f t="shared" si="2"/>
        <v>204100</v>
      </c>
      <c r="B31" s="18">
        <v>510300</v>
      </c>
      <c r="C31" s="19">
        <v>0.35</v>
      </c>
      <c r="D31" s="3"/>
      <c r="E31" s="18">
        <f t="shared" si="3"/>
        <v>204100</v>
      </c>
      <c r="F31" s="18">
        <v>306175</v>
      </c>
      <c r="G31" s="19">
        <v>0.35</v>
      </c>
    </row>
    <row r="32" spans="1:7" x14ac:dyDescent="0.25">
      <c r="A32" s="20">
        <f t="shared" si="2"/>
        <v>510300</v>
      </c>
      <c r="B32" s="21" t="s">
        <v>13</v>
      </c>
      <c r="C32" s="22">
        <v>0.37</v>
      </c>
      <c r="D32" s="3"/>
      <c r="E32" s="20">
        <f t="shared" si="3"/>
        <v>306175</v>
      </c>
      <c r="F32" s="21" t="s">
        <v>13</v>
      </c>
      <c r="G32" s="22">
        <v>0.37</v>
      </c>
    </row>
    <row r="33" spans="1:8" x14ac:dyDescent="0.25">
      <c r="A33" s="18"/>
      <c r="B33" s="23"/>
      <c r="C33" s="19"/>
      <c r="D33" s="3"/>
      <c r="E33" s="18"/>
      <c r="F33" s="23"/>
      <c r="G33" s="19"/>
    </row>
    <row r="34" spans="1:8" ht="14.25" thickBot="1" x14ac:dyDescent="0.3">
      <c r="A34" s="285" t="s">
        <v>87</v>
      </c>
      <c r="B34" s="285"/>
      <c r="C34" s="27"/>
      <c r="D34" s="27"/>
      <c r="E34" s="28" t="s">
        <v>85</v>
      </c>
      <c r="F34" s="11"/>
      <c r="G34" s="11"/>
    </row>
    <row r="35" spans="1:8" ht="13.5" customHeight="1" thickTop="1" x14ac:dyDescent="0.25">
      <c r="A35" s="12"/>
      <c r="B35" s="12"/>
      <c r="C35" s="29" t="s">
        <v>45</v>
      </c>
      <c r="D35" s="15"/>
      <c r="E35" s="30"/>
      <c r="F35" s="30"/>
      <c r="G35" s="29" t="s">
        <v>140</v>
      </c>
    </row>
    <row r="36" spans="1:8" ht="13.5" customHeight="1" x14ac:dyDescent="0.25">
      <c r="A36" s="15"/>
      <c r="B36" s="15"/>
      <c r="C36" s="15"/>
      <c r="D36" s="15"/>
      <c r="E36" s="31"/>
      <c r="F36" s="31"/>
      <c r="G36" s="31"/>
    </row>
    <row r="37" spans="1:8" ht="12.75" customHeight="1" x14ac:dyDescent="0.25">
      <c r="A37" s="270" t="s">
        <v>47</v>
      </c>
      <c r="B37" s="270"/>
      <c r="C37" s="32">
        <v>12200</v>
      </c>
      <c r="D37" s="32"/>
      <c r="E37" s="269" t="s">
        <v>141</v>
      </c>
      <c r="F37" s="269"/>
      <c r="G37" s="33">
        <v>2500</v>
      </c>
    </row>
    <row r="38" spans="1:8" x14ac:dyDescent="0.25">
      <c r="A38" s="270" t="s">
        <v>57</v>
      </c>
      <c r="B38" s="270"/>
      <c r="C38" s="32">
        <v>24400</v>
      </c>
      <c r="D38" s="32"/>
      <c r="E38" s="34"/>
      <c r="F38" s="35"/>
      <c r="G38" s="36"/>
    </row>
    <row r="39" spans="1:8" x14ac:dyDescent="0.25">
      <c r="A39" s="270" t="s">
        <v>48</v>
      </c>
      <c r="B39" s="270"/>
      <c r="C39" s="32">
        <v>18350</v>
      </c>
      <c r="D39" s="32"/>
      <c r="E39" s="3"/>
      <c r="F39" s="3"/>
      <c r="G39" s="3"/>
    </row>
    <row r="40" spans="1:8" x14ac:dyDescent="0.25">
      <c r="A40" s="287" t="s">
        <v>73</v>
      </c>
      <c r="B40" s="287"/>
      <c r="C40" s="37">
        <v>12200</v>
      </c>
      <c r="D40" s="32"/>
      <c r="E40" s="267"/>
      <c r="F40" s="267"/>
      <c r="G40" s="38"/>
    </row>
    <row r="41" spans="1:8" x14ac:dyDescent="0.25">
      <c r="A41" s="32"/>
      <c r="B41" s="32"/>
      <c r="C41" s="32"/>
      <c r="D41" s="3"/>
      <c r="E41" s="39"/>
      <c r="F41" s="3"/>
      <c r="G41" s="39"/>
    </row>
    <row r="42" spans="1:8" ht="14.25" thickBot="1" x14ac:dyDescent="0.3">
      <c r="A42" s="288" t="s">
        <v>49</v>
      </c>
      <c r="B42" s="288"/>
      <c r="C42" s="40"/>
      <c r="D42" s="28"/>
      <c r="E42" s="28"/>
      <c r="F42" s="28"/>
      <c r="G42" s="14"/>
    </row>
    <row r="43" spans="1:8" ht="14.25" thickTop="1" x14ac:dyDescent="0.25">
      <c r="A43" s="41"/>
      <c r="B43" s="41"/>
      <c r="C43" s="42" t="s">
        <v>140</v>
      </c>
      <c r="D43" s="14"/>
      <c r="E43" s="43"/>
      <c r="F43" s="43"/>
      <c r="G43" s="43"/>
    </row>
    <row r="44" spans="1:8" x14ac:dyDescent="0.25">
      <c r="A44" s="14"/>
      <c r="B44" s="14"/>
      <c r="C44" s="23"/>
      <c r="D44" s="14"/>
      <c r="E44" s="43"/>
      <c r="F44" s="43"/>
      <c r="G44" s="43"/>
    </row>
    <row r="45" spans="1:8" x14ac:dyDescent="0.25">
      <c r="A45" s="289" t="s">
        <v>47</v>
      </c>
      <c r="B45" s="289"/>
      <c r="C45" s="44">
        <f>C37+G38</f>
        <v>12200</v>
      </c>
      <c r="D45" s="14"/>
      <c r="E45" s="43"/>
      <c r="F45" s="43"/>
      <c r="G45" s="43"/>
    </row>
    <row r="46" spans="1:8" x14ac:dyDescent="0.25">
      <c r="A46" s="289" t="s">
        <v>48</v>
      </c>
      <c r="B46" s="289"/>
      <c r="C46" s="44">
        <f>C39+G38</f>
        <v>18350</v>
      </c>
      <c r="D46" s="3"/>
    </row>
    <row r="47" spans="1:8" x14ac:dyDescent="0.25">
      <c r="A47" s="286" t="s">
        <v>57</v>
      </c>
      <c r="B47" s="286"/>
      <c r="C47" s="45">
        <f>C38+G38+G38</f>
        <v>24400</v>
      </c>
      <c r="D47" s="3"/>
    </row>
    <row r="48" spans="1:8" x14ac:dyDescent="0.25">
      <c r="A48" s="46"/>
      <c r="B48" s="46"/>
      <c r="C48" s="47"/>
      <c r="D48" s="47"/>
      <c r="E48" s="47"/>
      <c r="F48" s="47"/>
      <c r="G48" s="47"/>
      <c r="H48" s="3"/>
    </row>
    <row r="49" spans="1:8" x14ac:dyDescent="0.25">
      <c r="A49" s="3" t="s">
        <v>145</v>
      </c>
      <c r="B49" s="3"/>
      <c r="C49" s="3"/>
      <c r="D49" s="3"/>
      <c r="E49" s="3"/>
      <c r="F49" s="3"/>
      <c r="G49" s="3"/>
      <c r="H49" s="3"/>
    </row>
    <row r="50" spans="1:8" x14ac:dyDescent="0.25">
      <c r="A50" s="48" t="s">
        <v>146</v>
      </c>
      <c r="B50" s="3"/>
      <c r="C50" s="3"/>
      <c r="D50" s="3"/>
      <c r="E50" s="3"/>
      <c r="F50" s="3"/>
      <c r="G50" s="3"/>
    </row>
  </sheetData>
  <mergeCells count="25">
    <mergeCell ref="A47:B47"/>
    <mergeCell ref="A39:B39"/>
    <mergeCell ref="A40:B40"/>
    <mergeCell ref="E40:F40"/>
    <mergeCell ref="A42:B42"/>
    <mergeCell ref="A45:B45"/>
    <mergeCell ref="A46:B46"/>
    <mergeCell ref="A38:B38"/>
    <mergeCell ref="C9:C10"/>
    <mergeCell ref="G9:G10"/>
    <mergeCell ref="A20:C21"/>
    <mergeCell ref="E20:G21"/>
    <mergeCell ref="A22:B22"/>
    <mergeCell ref="E22:F22"/>
    <mergeCell ref="C23:C24"/>
    <mergeCell ref="G23:G24"/>
    <mergeCell ref="A34:B34"/>
    <mergeCell ref="A37:B37"/>
    <mergeCell ref="E37:F37"/>
    <mergeCell ref="A3:G3"/>
    <mergeCell ref="A4:G4"/>
    <mergeCell ref="A6:C7"/>
    <mergeCell ref="E6:G7"/>
    <mergeCell ref="A8:B8"/>
    <mergeCell ref="E8:F8"/>
  </mergeCells>
  <hyperlinks>
    <hyperlink ref="A50" r:id="rId1" xr:uid="{00000000-0004-0000-0300-000000000000}"/>
  </hyperlinks>
  <pageMargins left="0.75" right="0.75" top="1" bottom="1" header="0.3" footer="0.3"/>
  <pageSetup scale="94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0"/>
  <sheetViews>
    <sheetView showGridLines="0" topLeftCell="A19" zoomScale="115" zoomScaleNormal="115" workbookViewId="0">
      <selection activeCell="A19" sqref="A19"/>
    </sheetView>
  </sheetViews>
  <sheetFormatPr defaultColWidth="11.42578125" defaultRowHeight="13.5" x14ac:dyDescent="0.25"/>
  <cols>
    <col min="1" max="2" width="11.85546875" style="4" customWidth="1"/>
    <col min="3" max="7" width="12.42578125" style="4" customWidth="1"/>
    <col min="8" max="16384" width="11.42578125" style="4"/>
  </cols>
  <sheetData>
    <row r="1" spans="1:7" x14ac:dyDescent="0.25">
      <c r="A1" s="1">
        <v>42771</v>
      </c>
      <c r="B1" s="2"/>
      <c r="C1" s="2"/>
      <c r="D1" s="2"/>
      <c r="E1" s="3"/>
      <c r="F1" s="3"/>
      <c r="G1" s="3"/>
    </row>
    <row r="2" spans="1:7" x14ac:dyDescent="0.25">
      <c r="A2" s="1"/>
      <c r="B2" s="2"/>
      <c r="C2" s="2"/>
      <c r="D2" s="2"/>
      <c r="E2" s="3"/>
      <c r="F2" s="3"/>
      <c r="G2" s="3"/>
    </row>
    <row r="3" spans="1:7" x14ac:dyDescent="0.25">
      <c r="A3" s="282" t="s">
        <v>139</v>
      </c>
      <c r="B3" s="282"/>
      <c r="C3" s="282"/>
      <c r="D3" s="282"/>
      <c r="E3" s="282"/>
      <c r="F3" s="282"/>
      <c r="G3" s="282"/>
    </row>
    <row r="4" spans="1:7" x14ac:dyDescent="0.25">
      <c r="A4" s="282" t="s">
        <v>59</v>
      </c>
      <c r="B4" s="282"/>
      <c r="C4" s="282"/>
      <c r="D4" s="282"/>
      <c r="E4" s="282"/>
      <c r="F4" s="282"/>
      <c r="G4" s="282"/>
    </row>
    <row r="5" spans="1:7" x14ac:dyDescent="0.25">
      <c r="A5" s="6"/>
      <c r="B5" s="7"/>
      <c r="C5" s="8"/>
      <c r="D5" s="8"/>
      <c r="E5" s="8"/>
      <c r="F5" s="8"/>
      <c r="G5" s="8"/>
    </row>
    <row r="6" spans="1:7" x14ac:dyDescent="0.25">
      <c r="A6" s="266" t="s">
        <v>54</v>
      </c>
      <c r="B6" s="267"/>
      <c r="C6" s="267"/>
      <c r="D6" s="10"/>
      <c r="E6" s="266" t="s">
        <v>53</v>
      </c>
      <c r="F6" s="267"/>
      <c r="G6" s="267"/>
    </row>
    <row r="7" spans="1:7" ht="14.25" thickBot="1" x14ac:dyDescent="0.3">
      <c r="A7" s="268"/>
      <c r="B7" s="268"/>
      <c r="C7" s="268"/>
      <c r="D7" s="11"/>
      <c r="E7" s="268"/>
      <c r="F7" s="268"/>
      <c r="G7" s="268"/>
    </row>
    <row r="8" spans="1:7" ht="14.25" thickTop="1" x14ac:dyDescent="0.25">
      <c r="A8" s="279" t="s">
        <v>2</v>
      </c>
      <c r="B8" s="279"/>
      <c r="C8" s="13"/>
      <c r="D8" s="14"/>
      <c r="E8" s="279" t="s">
        <v>2</v>
      </c>
      <c r="F8" s="279"/>
      <c r="G8" s="13"/>
    </row>
    <row r="9" spans="1:7" x14ac:dyDescent="0.25">
      <c r="A9" s="15"/>
      <c r="B9" s="15" t="s">
        <v>34</v>
      </c>
      <c r="C9" s="283" t="s">
        <v>51</v>
      </c>
      <c r="D9" s="3"/>
      <c r="E9" s="15"/>
      <c r="F9" s="15" t="s">
        <v>34</v>
      </c>
      <c r="G9" s="283" t="s">
        <v>51</v>
      </c>
    </row>
    <row r="10" spans="1:7" x14ac:dyDescent="0.25">
      <c r="A10" s="16" t="s">
        <v>35</v>
      </c>
      <c r="B10" s="16" t="s">
        <v>36</v>
      </c>
      <c r="C10" s="284"/>
      <c r="D10" s="3"/>
      <c r="E10" s="16" t="s">
        <v>35</v>
      </c>
      <c r="F10" s="16" t="s">
        <v>36</v>
      </c>
      <c r="G10" s="284"/>
    </row>
    <row r="11" spans="1:7" x14ac:dyDescent="0.25">
      <c r="A11" s="15"/>
      <c r="B11" s="17"/>
      <c r="C11" s="15"/>
      <c r="D11" s="3"/>
      <c r="E11" s="15"/>
      <c r="F11" s="17"/>
      <c r="G11" s="15"/>
    </row>
    <row r="12" spans="1:7" x14ac:dyDescent="0.25">
      <c r="A12" s="18">
        <v>0</v>
      </c>
      <c r="B12" s="18">
        <v>9525</v>
      </c>
      <c r="C12" s="19">
        <v>0.1</v>
      </c>
      <c r="D12" s="3"/>
      <c r="E12" s="18">
        <v>0</v>
      </c>
      <c r="F12" s="18">
        <v>19050</v>
      </c>
      <c r="G12" s="19">
        <v>0.1</v>
      </c>
    </row>
    <row r="13" spans="1:7" x14ac:dyDescent="0.25">
      <c r="A13" s="18">
        <f t="shared" ref="A13:A18" si="0">B12</f>
        <v>9525</v>
      </c>
      <c r="B13" s="18">
        <v>38700</v>
      </c>
      <c r="C13" s="19">
        <v>0.12</v>
      </c>
      <c r="D13" s="3"/>
      <c r="E13" s="18">
        <f t="shared" ref="E13:E18" si="1">F12</f>
        <v>19050</v>
      </c>
      <c r="F13" s="18">
        <v>77400</v>
      </c>
      <c r="G13" s="19">
        <v>0.12</v>
      </c>
    </row>
    <row r="14" spans="1:7" x14ac:dyDescent="0.25">
      <c r="A14" s="18">
        <f t="shared" si="0"/>
        <v>38700</v>
      </c>
      <c r="B14" s="18">
        <v>82500</v>
      </c>
      <c r="C14" s="19">
        <v>0.22</v>
      </c>
      <c r="D14" s="3"/>
      <c r="E14" s="18">
        <f t="shared" si="1"/>
        <v>77400</v>
      </c>
      <c r="F14" s="18">
        <v>165000</v>
      </c>
      <c r="G14" s="19">
        <v>0.22</v>
      </c>
    </row>
    <row r="15" spans="1:7" x14ac:dyDescent="0.25">
      <c r="A15" s="18">
        <f t="shared" si="0"/>
        <v>82500</v>
      </c>
      <c r="B15" s="18">
        <v>157500</v>
      </c>
      <c r="C15" s="19">
        <v>0.24</v>
      </c>
      <c r="D15" s="3"/>
      <c r="E15" s="18">
        <f t="shared" si="1"/>
        <v>165000</v>
      </c>
      <c r="F15" s="18">
        <v>315000</v>
      </c>
      <c r="G15" s="19">
        <v>0.24</v>
      </c>
    </row>
    <row r="16" spans="1:7" x14ac:dyDescent="0.25">
      <c r="A16" s="18">
        <f t="shared" si="0"/>
        <v>157500</v>
      </c>
      <c r="B16" s="18">
        <v>200000</v>
      </c>
      <c r="C16" s="19">
        <v>0.32</v>
      </c>
      <c r="D16" s="3"/>
      <c r="E16" s="18">
        <f t="shared" si="1"/>
        <v>315000</v>
      </c>
      <c r="F16" s="18">
        <v>400000</v>
      </c>
      <c r="G16" s="19">
        <v>0.32</v>
      </c>
    </row>
    <row r="17" spans="1:7" x14ac:dyDescent="0.25">
      <c r="A17" s="18">
        <f t="shared" si="0"/>
        <v>200000</v>
      </c>
      <c r="B17" s="18">
        <v>500000</v>
      </c>
      <c r="C17" s="19">
        <v>0.35</v>
      </c>
      <c r="D17" s="3"/>
      <c r="E17" s="18">
        <f t="shared" si="1"/>
        <v>400000</v>
      </c>
      <c r="F17" s="18">
        <v>600000</v>
      </c>
      <c r="G17" s="19">
        <v>0.35</v>
      </c>
    </row>
    <row r="18" spans="1:7" x14ac:dyDescent="0.25">
      <c r="A18" s="20">
        <f t="shared" si="0"/>
        <v>500000</v>
      </c>
      <c r="B18" s="21" t="s">
        <v>13</v>
      </c>
      <c r="C18" s="22">
        <v>0.37</v>
      </c>
      <c r="D18" s="3"/>
      <c r="E18" s="20">
        <f t="shared" si="1"/>
        <v>600000</v>
      </c>
      <c r="F18" s="21" t="s">
        <v>13</v>
      </c>
      <c r="G18" s="22">
        <v>0.37</v>
      </c>
    </row>
    <row r="19" spans="1:7" x14ac:dyDescent="0.25">
      <c r="A19" s="18"/>
      <c r="B19" s="23"/>
      <c r="C19" s="24"/>
      <c r="D19" s="14"/>
      <c r="E19" s="14"/>
      <c r="F19" s="3"/>
      <c r="G19" s="18"/>
    </row>
    <row r="20" spans="1:7" x14ac:dyDescent="0.25">
      <c r="A20" s="266" t="s">
        <v>37</v>
      </c>
      <c r="B20" s="280"/>
      <c r="C20" s="280"/>
      <c r="D20" s="10"/>
      <c r="E20" s="266" t="s">
        <v>43</v>
      </c>
      <c r="F20" s="280"/>
      <c r="G20" s="280"/>
    </row>
    <row r="21" spans="1:7" ht="14.25" thickBot="1" x14ac:dyDescent="0.3">
      <c r="A21" s="281"/>
      <c r="B21" s="281"/>
      <c r="C21" s="281"/>
      <c r="D21" s="26"/>
      <c r="E21" s="281"/>
      <c r="F21" s="281"/>
      <c r="G21" s="281"/>
    </row>
    <row r="22" spans="1:7" ht="14.25" thickTop="1" x14ac:dyDescent="0.25">
      <c r="A22" s="279" t="s">
        <v>2</v>
      </c>
      <c r="B22" s="279"/>
      <c r="C22" s="13"/>
      <c r="D22" s="3"/>
      <c r="E22" s="279" t="s">
        <v>2</v>
      </c>
      <c r="F22" s="279"/>
      <c r="G22" s="13"/>
    </row>
    <row r="23" spans="1:7" x14ac:dyDescent="0.25">
      <c r="A23" s="15"/>
      <c r="B23" s="15" t="s">
        <v>34</v>
      </c>
      <c r="C23" s="283" t="s">
        <v>51</v>
      </c>
      <c r="D23" s="3"/>
      <c r="E23" s="15"/>
      <c r="F23" s="15" t="s">
        <v>34</v>
      </c>
      <c r="G23" s="283" t="s">
        <v>51</v>
      </c>
    </row>
    <row r="24" spans="1:7" x14ac:dyDescent="0.25">
      <c r="A24" s="16" t="s">
        <v>35</v>
      </c>
      <c r="B24" s="16" t="s">
        <v>36</v>
      </c>
      <c r="C24" s="284"/>
      <c r="D24" s="3"/>
      <c r="E24" s="16" t="s">
        <v>35</v>
      </c>
      <c r="F24" s="16" t="s">
        <v>36</v>
      </c>
      <c r="G24" s="284"/>
    </row>
    <row r="25" spans="1:7" x14ac:dyDescent="0.25">
      <c r="A25" s="15"/>
      <c r="B25" s="17"/>
      <c r="C25" s="15"/>
      <c r="D25" s="3"/>
      <c r="E25" s="15"/>
      <c r="F25" s="17"/>
      <c r="G25" s="15"/>
    </row>
    <row r="26" spans="1:7" x14ac:dyDescent="0.25">
      <c r="A26" s="18">
        <v>0</v>
      </c>
      <c r="B26" s="18">
        <v>13600</v>
      </c>
      <c r="C26" s="19">
        <v>0.1</v>
      </c>
      <c r="D26" s="3"/>
      <c r="E26" s="18">
        <v>0</v>
      </c>
      <c r="F26" s="18">
        <v>9525</v>
      </c>
      <c r="G26" s="19">
        <v>0.1</v>
      </c>
    </row>
    <row r="27" spans="1:7" x14ac:dyDescent="0.25">
      <c r="A27" s="18">
        <f t="shared" ref="A27:A32" si="2">B26</f>
        <v>13600</v>
      </c>
      <c r="B27" s="18">
        <v>51800</v>
      </c>
      <c r="C27" s="19">
        <v>0.12</v>
      </c>
      <c r="D27" s="3"/>
      <c r="E27" s="18">
        <f t="shared" ref="E27:E32" si="3">F26</f>
        <v>9525</v>
      </c>
      <c r="F27" s="18">
        <v>38700</v>
      </c>
      <c r="G27" s="19">
        <v>0.12</v>
      </c>
    </row>
    <row r="28" spans="1:7" x14ac:dyDescent="0.25">
      <c r="A28" s="18">
        <f t="shared" si="2"/>
        <v>51800</v>
      </c>
      <c r="B28" s="18">
        <v>82500</v>
      </c>
      <c r="C28" s="19">
        <v>0.22</v>
      </c>
      <c r="D28" s="3"/>
      <c r="E28" s="18">
        <f t="shared" si="3"/>
        <v>38700</v>
      </c>
      <c r="F28" s="18">
        <v>82500</v>
      </c>
      <c r="G28" s="19">
        <v>0.22</v>
      </c>
    </row>
    <row r="29" spans="1:7" x14ac:dyDescent="0.25">
      <c r="A29" s="18">
        <f t="shared" si="2"/>
        <v>82500</v>
      </c>
      <c r="B29" s="18">
        <v>157500</v>
      </c>
      <c r="C29" s="19">
        <v>0.24</v>
      </c>
      <c r="D29" s="3"/>
      <c r="E29" s="18">
        <f t="shared" si="3"/>
        <v>82500</v>
      </c>
      <c r="F29" s="18">
        <v>157500</v>
      </c>
      <c r="G29" s="19">
        <v>0.24</v>
      </c>
    </row>
    <row r="30" spans="1:7" x14ac:dyDescent="0.25">
      <c r="A30" s="18">
        <f t="shared" si="2"/>
        <v>157500</v>
      </c>
      <c r="B30" s="18">
        <v>200000</v>
      </c>
      <c r="C30" s="19">
        <v>0.32</v>
      </c>
      <c r="D30" s="3"/>
      <c r="E30" s="18">
        <f t="shared" si="3"/>
        <v>157500</v>
      </c>
      <c r="F30" s="18">
        <v>200000</v>
      </c>
      <c r="G30" s="19">
        <v>0.32</v>
      </c>
    </row>
    <row r="31" spans="1:7" x14ac:dyDescent="0.25">
      <c r="A31" s="18">
        <f t="shared" si="2"/>
        <v>200000</v>
      </c>
      <c r="B31" s="18">
        <v>500000</v>
      </c>
      <c r="C31" s="19">
        <v>0.35</v>
      </c>
      <c r="D31" s="3"/>
      <c r="E31" s="18">
        <f t="shared" si="3"/>
        <v>200000</v>
      </c>
      <c r="F31" s="18">
        <v>300000</v>
      </c>
      <c r="G31" s="19">
        <v>0.35</v>
      </c>
    </row>
    <row r="32" spans="1:7" x14ac:dyDescent="0.25">
      <c r="A32" s="20">
        <f t="shared" si="2"/>
        <v>500000</v>
      </c>
      <c r="B32" s="21" t="s">
        <v>13</v>
      </c>
      <c r="C32" s="22">
        <v>0.37</v>
      </c>
      <c r="D32" s="3"/>
      <c r="E32" s="20">
        <f t="shared" si="3"/>
        <v>300000</v>
      </c>
      <c r="F32" s="21" t="s">
        <v>13</v>
      </c>
      <c r="G32" s="22">
        <v>0.37</v>
      </c>
    </row>
    <row r="33" spans="1:8" x14ac:dyDescent="0.25">
      <c r="A33" s="18"/>
      <c r="B33" s="23"/>
      <c r="C33" s="19"/>
      <c r="D33" s="3"/>
      <c r="E33" s="18"/>
      <c r="F33" s="23"/>
      <c r="G33" s="19"/>
    </row>
    <row r="34" spans="1:8" ht="14.25" thickBot="1" x14ac:dyDescent="0.3">
      <c r="A34" s="285" t="s">
        <v>87</v>
      </c>
      <c r="B34" s="285"/>
      <c r="C34" s="27"/>
      <c r="D34" s="27"/>
      <c r="E34" s="28" t="s">
        <v>85</v>
      </c>
      <c r="F34" s="11"/>
      <c r="G34" s="11"/>
    </row>
    <row r="35" spans="1:8" ht="13.5" customHeight="1" thickTop="1" x14ac:dyDescent="0.25">
      <c r="A35" s="12"/>
      <c r="B35" s="12"/>
      <c r="C35" s="29" t="s">
        <v>45</v>
      </c>
      <c r="D35" s="15"/>
      <c r="E35" s="30"/>
      <c r="F35" s="30"/>
      <c r="G35" s="29" t="s">
        <v>140</v>
      </c>
    </row>
    <row r="36" spans="1:8" ht="13.5" customHeight="1" x14ac:dyDescent="0.25">
      <c r="A36" s="15"/>
      <c r="B36" s="15"/>
      <c r="C36" s="15"/>
      <c r="D36" s="15"/>
      <c r="E36" s="31"/>
      <c r="F36" s="31"/>
      <c r="G36" s="31"/>
    </row>
    <row r="37" spans="1:8" ht="12.75" customHeight="1" x14ac:dyDescent="0.25">
      <c r="A37" s="270" t="s">
        <v>47</v>
      </c>
      <c r="B37" s="270"/>
      <c r="C37" s="32">
        <v>12000</v>
      </c>
      <c r="D37" s="32"/>
      <c r="E37" s="269" t="s">
        <v>141</v>
      </c>
      <c r="F37" s="269"/>
      <c r="G37" s="33">
        <v>2500</v>
      </c>
    </row>
    <row r="38" spans="1:8" x14ac:dyDescent="0.25">
      <c r="A38" s="270" t="s">
        <v>57</v>
      </c>
      <c r="B38" s="270"/>
      <c r="C38" s="32">
        <v>24000</v>
      </c>
      <c r="D38" s="32"/>
      <c r="E38" s="34"/>
      <c r="F38" s="35"/>
      <c r="G38" s="36"/>
    </row>
    <row r="39" spans="1:8" x14ac:dyDescent="0.25">
      <c r="A39" s="270" t="s">
        <v>48</v>
      </c>
      <c r="B39" s="270"/>
      <c r="C39" s="32">
        <v>18000</v>
      </c>
      <c r="D39" s="32"/>
      <c r="E39" s="3"/>
      <c r="F39" s="3"/>
      <c r="G39" s="3"/>
    </row>
    <row r="40" spans="1:8" x14ac:dyDescent="0.25">
      <c r="A40" s="287" t="s">
        <v>73</v>
      </c>
      <c r="B40" s="287"/>
      <c r="C40" s="37">
        <v>12000</v>
      </c>
      <c r="D40" s="32"/>
      <c r="E40" s="267"/>
      <c r="F40" s="267"/>
      <c r="G40" s="38"/>
    </row>
    <row r="41" spans="1:8" x14ac:dyDescent="0.25">
      <c r="A41" s="32"/>
      <c r="B41" s="32"/>
      <c r="C41" s="32"/>
      <c r="D41" s="3"/>
      <c r="E41" s="39"/>
      <c r="F41" s="3"/>
      <c r="G41" s="39"/>
    </row>
    <row r="42" spans="1:8" ht="14.25" thickBot="1" x14ac:dyDescent="0.3">
      <c r="A42" s="288" t="s">
        <v>49</v>
      </c>
      <c r="B42" s="288"/>
      <c r="C42" s="40"/>
      <c r="D42" s="28"/>
      <c r="E42" s="28"/>
      <c r="F42" s="28"/>
      <c r="G42" s="14"/>
    </row>
    <row r="43" spans="1:8" ht="14.25" thickTop="1" x14ac:dyDescent="0.25">
      <c r="A43" s="41"/>
      <c r="B43" s="41"/>
      <c r="C43" s="42" t="s">
        <v>140</v>
      </c>
      <c r="D43" s="14"/>
      <c r="E43" s="43"/>
      <c r="F43" s="43"/>
      <c r="G43" s="43"/>
    </row>
    <row r="44" spans="1:8" x14ac:dyDescent="0.25">
      <c r="A44" s="14"/>
      <c r="B44" s="14"/>
      <c r="C44" s="23"/>
      <c r="D44" s="14"/>
      <c r="E44" s="43"/>
      <c r="F44" s="43"/>
      <c r="G44" s="43"/>
    </row>
    <row r="45" spans="1:8" x14ac:dyDescent="0.25">
      <c r="A45" s="289" t="s">
        <v>47</v>
      </c>
      <c r="B45" s="289"/>
      <c r="C45" s="44">
        <f>C37+G38</f>
        <v>12000</v>
      </c>
      <c r="D45" s="14"/>
      <c r="E45" s="43"/>
      <c r="F45" s="43"/>
      <c r="G45" s="43"/>
    </row>
    <row r="46" spans="1:8" x14ac:dyDescent="0.25">
      <c r="A46" s="289" t="s">
        <v>48</v>
      </c>
      <c r="B46" s="289"/>
      <c r="C46" s="44">
        <f>C39+G38</f>
        <v>18000</v>
      </c>
      <c r="D46" s="3"/>
    </row>
    <row r="47" spans="1:8" x14ac:dyDescent="0.25">
      <c r="A47" s="286" t="s">
        <v>57</v>
      </c>
      <c r="B47" s="286"/>
      <c r="C47" s="45">
        <f>C38+G38+G38</f>
        <v>24000</v>
      </c>
      <c r="D47" s="3"/>
    </row>
    <row r="48" spans="1:8" x14ac:dyDescent="0.25">
      <c r="A48" s="46"/>
      <c r="B48" s="46"/>
      <c r="C48" s="47"/>
      <c r="D48" s="47"/>
      <c r="E48" s="47"/>
      <c r="F48" s="47"/>
      <c r="G48" s="47"/>
      <c r="H48" s="3"/>
    </row>
    <row r="49" spans="1:8" x14ac:dyDescent="0.25">
      <c r="A49" s="3" t="s">
        <v>142</v>
      </c>
      <c r="B49" s="3"/>
      <c r="C49" s="3"/>
      <c r="D49" s="3"/>
      <c r="E49" s="3"/>
      <c r="F49" s="3"/>
      <c r="G49" s="3"/>
      <c r="H49" s="3"/>
    </row>
    <row r="50" spans="1:8" x14ac:dyDescent="0.25">
      <c r="A50" s="48" t="s">
        <v>143</v>
      </c>
      <c r="B50" s="3"/>
      <c r="C50" s="3"/>
      <c r="D50" s="3"/>
      <c r="E50" s="3"/>
      <c r="F50" s="3"/>
      <c r="G50" s="3"/>
    </row>
  </sheetData>
  <mergeCells count="25">
    <mergeCell ref="A38:B38"/>
    <mergeCell ref="A39:B39"/>
    <mergeCell ref="G9:G10"/>
    <mergeCell ref="A20:C21"/>
    <mergeCell ref="E20:G21"/>
    <mergeCell ref="A22:B22"/>
    <mergeCell ref="E22:F22"/>
    <mergeCell ref="C23:C24"/>
    <mergeCell ref="G23:G24"/>
    <mergeCell ref="C9:C10"/>
    <mergeCell ref="A34:B34"/>
    <mergeCell ref="E37:F37"/>
    <mergeCell ref="A37:B37"/>
    <mergeCell ref="A3:G3"/>
    <mergeCell ref="A4:G4"/>
    <mergeCell ref="A6:C7"/>
    <mergeCell ref="E6:G7"/>
    <mergeCell ref="A8:B8"/>
    <mergeCell ref="E8:F8"/>
    <mergeCell ref="A45:B45"/>
    <mergeCell ref="A46:B46"/>
    <mergeCell ref="A47:B47"/>
    <mergeCell ref="A42:B42"/>
    <mergeCell ref="E40:F40"/>
    <mergeCell ref="A40:B40"/>
  </mergeCells>
  <pageMargins left="0.75" right="0.75" top="1" bottom="1" header="0.3" footer="0.3"/>
  <pageSetup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9"/>
  <sheetViews>
    <sheetView showGridLines="0" topLeftCell="A28" zoomScale="115" zoomScaleNormal="115" workbookViewId="0">
      <selection activeCell="E37" sqref="E37:G37"/>
    </sheetView>
  </sheetViews>
  <sheetFormatPr defaultColWidth="11.42578125" defaultRowHeight="13.5" x14ac:dyDescent="0.25"/>
  <cols>
    <col min="1" max="7" width="12.42578125" style="4" customWidth="1"/>
    <col min="8" max="16384" width="11.42578125" style="4"/>
  </cols>
  <sheetData>
    <row r="1" spans="1:7" x14ac:dyDescent="0.25">
      <c r="A1" s="1">
        <v>42711</v>
      </c>
      <c r="B1" s="2"/>
      <c r="C1" s="2"/>
      <c r="D1" s="2"/>
      <c r="E1" s="3"/>
      <c r="F1" s="3"/>
      <c r="G1" s="3"/>
    </row>
    <row r="2" spans="1:7" x14ac:dyDescent="0.25">
      <c r="A2" s="1"/>
      <c r="B2" s="2"/>
      <c r="C2" s="2"/>
      <c r="D2" s="2"/>
      <c r="E2" s="3"/>
      <c r="F2" s="3"/>
      <c r="G2" s="3"/>
    </row>
    <row r="3" spans="1:7" x14ac:dyDescent="0.25">
      <c r="A3" s="282" t="s">
        <v>138</v>
      </c>
      <c r="B3" s="282"/>
      <c r="C3" s="282"/>
      <c r="D3" s="282"/>
      <c r="E3" s="282"/>
      <c r="F3" s="282"/>
      <c r="G3" s="282"/>
    </row>
    <row r="4" spans="1:7" x14ac:dyDescent="0.25">
      <c r="A4" s="282" t="s">
        <v>59</v>
      </c>
      <c r="B4" s="282"/>
      <c r="C4" s="282"/>
      <c r="D4" s="282"/>
      <c r="E4" s="282"/>
      <c r="F4" s="282"/>
      <c r="G4" s="282"/>
    </row>
    <row r="5" spans="1:7" x14ac:dyDescent="0.25">
      <c r="A5" s="6"/>
      <c r="B5" s="7"/>
      <c r="C5" s="8"/>
      <c r="D5" s="8"/>
      <c r="E5" s="8"/>
      <c r="F5" s="8"/>
      <c r="G5" s="8"/>
    </row>
    <row r="6" spans="1:7" x14ac:dyDescent="0.25">
      <c r="A6" s="266" t="s">
        <v>54</v>
      </c>
      <c r="B6" s="267"/>
      <c r="C6" s="267"/>
      <c r="D6" s="10"/>
      <c r="E6" s="266" t="s">
        <v>53</v>
      </c>
      <c r="F6" s="267"/>
      <c r="G6" s="267"/>
    </row>
    <row r="7" spans="1:7" ht="14.25" thickBot="1" x14ac:dyDescent="0.3">
      <c r="A7" s="268"/>
      <c r="B7" s="268"/>
      <c r="C7" s="268"/>
      <c r="D7" s="11"/>
      <c r="E7" s="268"/>
      <c r="F7" s="268"/>
      <c r="G7" s="268"/>
    </row>
    <row r="8" spans="1:7" ht="14.25" thickTop="1" x14ac:dyDescent="0.25">
      <c r="A8" s="279" t="s">
        <v>2</v>
      </c>
      <c r="B8" s="279"/>
      <c r="C8" s="13"/>
      <c r="D8" s="14"/>
      <c r="E8" s="279" t="s">
        <v>2</v>
      </c>
      <c r="F8" s="279"/>
      <c r="G8" s="13"/>
    </row>
    <row r="9" spans="1:7" x14ac:dyDescent="0.25">
      <c r="A9" s="15"/>
      <c r="B9" s="15" t="s">
        <v>34</v>
      </c>
      <c r="C9" s="283" t="s">
        <v>51</v>
      </c>
      <c r="D9" s="3"/>
      <c r="E9" s="15"/>
      <c r="F9" s="15" t="s">
        <v>34</v>
      </c>
      <c r="G9" s="283" t="s">
        <v>51</v>
      </c>
    </row>
    <row r="10" spans="1:7" x14ac:dyDescent="0.25">
      <c r="A10" s="16" t="s">
        <v>35</v>
      </c>
      <c r="B10" s="16" t="s">
        <v>36</v>
      </c>
      <c r="C10" s="284"/>
      <c r="D10" s="3"/>
      <c r="E10" s="16" t="s">
        <v>35</v>
      </c>
      <c r="F10" s="16" t="s">
        <v>36</v>
      </c>
      <c r="G10" s="284"/>
    </row>
    <row r="11" spans="1:7" x14ac:dyDescent="0.25">
      <c r="A11" s="15"/>
      <c r="B11" s="17"/>
      <c r="C11" s="15"/>
      <c r="D11" s="3"/>
      <c r="E11" s="15"/>
      <c r="F11" s="17"/>
      <c r="G11" s="15"/>
    </row>
    <row r="12" spans="1:7" x14ac:dyDescent="0.25">
      <c r="A12" s="18">
        <v>0</v>
      </c>
      <c r="B12" s="18">
        <v>9325</v>
      </c>
      <c r="C12" s="19">
        <v>0.1</v>
      </c>
      <c r="D12" s="3"/>
      <c r="E12" s="18">
        <v>0</v>
      </c>
      <c r="F12" s="18">
        <v>18650</v>
      </c>
      <c r="G12" s="19">
        <v>0.1</v>
      </c>
    </row>
    <row r="13" spans="1:7" x14ac:dyDescent="0.25">
      <c r="A13" s="18">
        <f t="shared" ref="A13:A18" si="0">B12</f>
        <v>9325</v>
      </c>
      <c r="B13" s="18">
        <v>37950</v>
      </c>
      <c r="C13" s="19">
        <v>0.15</v>
      </c>
      <c r="D13" s="3"/>
      <c r="E13" s="18">
        <f t="shared" ref="E13:E18" si="1">F12</f>
        <v>18650</v>
      </c>
      <c r="F13" s="18">
        <v>75900</v>
      </c>
      <c r="G13" s="19">
        <v>0.15</v>
      </c>
    </row>
    <row r="14" spans="1:7" x14ac:dyDescent="0.25">
      <c r="A14" s="18">
        <f t="shared" si="0"/>
        <v>37950</v>
      </c>
      <c r="B14" s="18">
        <v>91900</v>
      </c>
      <c r="C14" s="19">
        <v>0.25</v>
      </c>
      <c r="D14" s="3"/>
      <c r="E14" s="18">
        <f t="shared" si="1"/>
        <v>75900</v>
      </c>
      <c r="F14" s="18">
        <v>153100</v>
      </c>
      <c r="G14" s="19">
        <v>0.25</v>
      </c>
    </row>
    <row r="15" spans="1:7" x14ac:dyDescent="0.25">
      <c r="A15" s="18">
        <f t="shared" si="0"/>
        <v>91900</v>
      </c>
      <c r="B15" s="18">
        <v>191650</v>
      </c>
      <c r="C15" s="19">
        <v>0.28000000000000003</v>
      </c>
      <c r="D15" s="3"/>
      <c r="E15" s="18">
        <f t="shared" si="1"/>
        <v>153100</v>
      </c>
      <c r="F15" s="18">
        <v>233350</v>
      </c>
      <c r="G15" s="19">
        <v>0.28000000000000003</v>
      </c>
    </row>
    <row r="16" spans="1:7" x14ac:dyDescent="0.25">
      <c r="A16" s="18">
        <f t="shared" si="0"/>
        <v>191650</v>
      </c>
      <c r="B16" s="18">
        <v>416700</v>
      </c>
      <c r="C16" s="19">
        <v>0.33</v>
      </c>
      <c r="D16" s="3"/>
      <c r="E16" s="18">
        <f t="shared" si="1"/>
        <v>233350</v>
      </c>
      <c r="F16" s="18">
        <v>416700</v>
      </c>
      <c r="G16" s="19">
        <v>0.33</v>
      </c>
    </row>
    <row r="17" spans="1:7" x14ac:dyDescent="0.25">
      <c r="A17" s="18">
        <f t="shared" si="0"/>
        <v>416700</v>
      </c>
      <c r="B17" s="18">
        <v>418400</v>
      </c>
      <c r="C17" s="19">
        <v>0.35</v>
      </c>
      <c r="D17" s="3"/>
      <c r="E17" s="18">
        <f t="shared" si="1"/>
        <v>416700</v>
      </c>
      <c r="F17" s="18">
        <v>470700</v>
      </c>
      <c r="G17" s="19">
        <v>0.35</v>
      </c>
    </row>
    <row r="18" spans="1:7" x14ac:dyDescent="0.25">
      <c r="A18" s="20">
        <f t="shared" si="0"/>
        <v>418400</v>
      </c>
      <c r="B18" s="21" t="s">
        <v>13</v>
      </c>
      <c r="C18" s="49">
        <v>0.39600000000000002</v>
      </c>
      <c r="D18" s="3"/>
      <c r="E18" s="20">
        <f t="shared" si="1"/>
        <v>470700</v>
      </c>
      <c r="F18" s="21" t="s">
        <v>13</v>
      </c>
      <c r="G18" s="49">
        <v>0.39600000000000002</v>
      </c>
    </row>
    <row r="19" spans="1:7" x14ac:dyDescent="0.25">
      <c r="A19" s="18"/>
      <c r="B19" s="23"/>
      <c r="C19" s="24"/>
      <c r="D19" s="14"/>
      <c r="E19" s="14"/>
      <c r="F19" s="3"/>
      <c r="G19" s="18"/>
    </row>
    <row r="20" spans="1:7" x14ac:dyDescent="0.25">
      <c r="A20" s="266" t="s">
        <v>37</v>
      </c>
      <c r="B20" s="280"/>
      <c r="C20" s="280"/>
      <c r="D20" s="10"/>
      <c r="E20" s="266" t="s">
        <v>43</v>
      </c>
      <c r="F20" s="280"/>
      <c r="G20" s="280"/>
    </row>
    <row r="21" spans="1:7" ht="14.25" thickBot="1" x14ac:dyDescent="0.3">
      <c r="A21" s="281"/>
      <c r="B21" s="281"/>
      <c r="C21" s="281"/>
      <c r="D21" s="26"/>
      <c r="E21" s="281"/>
      <c r="F21" s="281"/>
      <c r="G21" s="281"/>
    </row>
    <row r="22" spans="1:7" ht="14.25" thickTop="1" x14ac:dyDescent="0.25">
      <c r="A22" s="279" t="s">
        <v>2</v>
      </c>
      <c r="B22" s="279"/>
      <c r="C22" s="13"/>
      <c r="D22" s="3"/>
      <c r="E22" s="279" t="s">
        <v>2</v>
      </c>
      <c r="F22" s="279"/>
      <c r="G22" s="13"/>
    </row>
    <row r="23" spans="1:7" x14ac:dyDescent="0.25">
      <c r="A23" s="15"/>
      <c r="B23" s="15" t="s">
        <v>34</v>
      </c>
      <c r="C23" s="283" t="s">
        <v>51</v>
      </c>
      <c r="D23" s="3"/>
      <c r="E23" s="15"/>
      <c r="F23" s="15" t="s">
        <v>34</v>
      </c>
      <c r="G23" s="283" t="s">
        <v>51</v>
      </c>
    </row>
    <row r="24" spans="1:7" x14ac:dyDescent="0.25">
      <c r="A24" s="16" t="s">
        <v>35</v>
      </c>
      <c r="B24" s="16" t="s">
        <v>36</v>
      </c>
      <c r="C24" s="284"/>
      <c r="D24" s="3"/>
      <c r="E24" s="16" t="s">
        <v>35</v>
      </c>
      <c r="F24" s="16" t="s">
        <v>36</v>
      </c>
      <c r="G24" s="284"/>
    </row>
    <row r="25" spans="1:7" x14ac:dyDescent="0.25">
      <c r="A25" s="15"/>
      <c r="B25" s="17"/>
      <c r="C25" s="15"/>
      <c r="D25" s="3"/>
      <c r="E25" s="15"/>
      <c r="F25" s="17"/>
      <c r="G25" s="15"/>
    </row>
    <row r="26" spans="1:7" x14ac:dyDescent="0.25">
      <c r="A26" s="18">
        <v>0</v>
      </c>
      <c r="B26" s="18">
        <v>13350</v>
      </c>
      <c r="C26" s="19">
        <v>0.1</v>
      </c>
      <c r="D26" s="3"/>
      <c r="E26" s="18">
        <v>0</v>
      </c>
      <c r="F26" s="18">
        <v>9325</v>
      </c>
      <c r="G26" s="19">
        <v>0.1</v>
      </c>
    </row>
    <row r="27" spans="1:7" x14ac:dyDescent="0.25">
      <c r="A27" s="18">
        <f t="shared" ref="A27:A32" si="2">B26</f>
        <v>13350</v>
      </c>
      <c r="B27" s="18">
        <v>50800</v>
      </c>
      <c r="C27" s="19">
        <v>0.15</v>
      </c>
      <c r="D27" s="3"/>
      <c r="E27" s="18">
        <f t="shared" ref="E27:E32" si="3">F26</f>
        <v>9325</v>
      </c>
      <c r="F27" s="18">
        <v>37950</v>
      </c>
      <c r="G27" s="19">
        <v>0.15</v>
      </c>
    </row>
    <row r="28" spans="1:7" x14ac:dyDescent="0.25">
      <c r="A28" s="18">
        <f t="shared" si="2"/>
        <v>50800</v>
      </c>
      <c r="B28" s="18">
        <v>131200</v>
      </c>
      <c r="C28" s="19">
        <v>0.25</v>
      </c>
      <c r="D28" s="3"/>
      <c r="E28" s="18">
        <f t="shared" si="3"/>
        <v>37950</v>
      </c>
      <c r="F28" s="18">
        <v>76550</v>
      </c>
      <c r="G28" s="19">
        <v>0.25</v>
      </c>
    </row>
    <row r="29" spans="1:7" x14ac:dyDescent="0.25">
      <c r="A29" s="18">
        <f t="shared" si="2"/>
        <v>131200</v>
      </c>
      <c r="B29" s="18">
        <v>212500</v>
      </c>
      <c r="C29" s="19">
        <v>0.28000000000000003</v>
      </c>
      <c r="D29" s="3"/>
      <c r="E29" s="18">
        <f t="shared" si="3"/>
        <v>76550</v>
      </c>
      <c r="F29" s="18">
        <v>116675</v>
      </c>
      <c r="G29" s="19">
        <v>0.28000000000000003</v>
      </c>
    </row>
    <row r="30" spans="1:7" x14ac:dyDescent="0.25">
      <c r="A30" s="18">
        <f t="shared" si="2"/>
        <v>212500</v>
      </c>
      <c r="B30" s="18">
        <v>416700</v>
      </c>
      <c r="C30" s="19">
        <v>0.33</v>
      </c>
      <c r="D30" s="3"/>
      <c r="E30" s="18">
        <f t="shared" si="3"/>
        <v>116675</v>
      </c>
      <c r="F30" s="18">
        <v>208350</v>
      </c>
      <c r="G30" s="19">
        <v>0.33</v>
      </c>
    </row>
    <row r="31" spans="1:7" x14ac:dyDescent="0.25">
      <c r="A31" s="18">
        <f t="shared" si="2"/>
        <v>416700</v>
      </c>
      <c r="B31" s="18">
        <v>444500</v>
      </c>
      <c r="C31" s="19">
        <v>0.35</v>
      </c>
      <c r="D31" s="3"/>
      <c r="E31" s="18">
        <f t="shared" si="3"/>
        <v>208350</v>
      </c>
      <c r="F31" s="18">
        <v>235350</v>
      </c>
      <c r="G31" s="19">
        <v>0.35</v>
      </c>
    </row>
    <row r="32" spans="1:7" x14ac:dyDescent="0.25">
      <c r="A32" s="20">
        <f t="shared" si="2"/>
        <v>444500</v>
      </c>
      <c r="B32" s="21" t="s">
        <v>13</v>
      </c>
      <c r="C32" s="49">
        <v>0.39600000000000002</v>
      </c>
      <c r="D32" s="3"/>
      <c r="E32" s="20">
        <f t="shared" si="3"/>
        <v>235350</v>
      </c>
      <c r="F32" s="21" t="s">
        <v>13</v>
      </c>
      <c r="G32" s="49">
        <v>0.39600000000000002</v>
      </c>
    </row>
    <row r="33" spans="1:8" x14ac:dyDescent="0.25">
      <c r="A33" s="18"/>
      <c r="B33" s="23"/>
      <c r="C33" s="19"/>
      <c r="D33" s="3"/>
      <c r="E33" s="18"/>
      <c r="F33" s="23"/>
      <c r="G33" s="19"/>
    </row>
    <row r="34" spans="1:8" ht="14.25" thickBot="1" x14ac:dyDescent="0.3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8" ht="14.25" thickTop="1" x14ac:dyDescent="0.25">
      <c r="A35" s="12"/>
      <c r="B35" s="12" t="s">
        <v>45</v>
      </c>
      <c r="C35" s="12" t="s">
        <v>46</v>
      </c>
      <c r="D35" s="3"/>
      <c r="E35" s="290" t="s">
        <v>124</v>
      </c>
      <c r="F35" s="290"/>
      <c r="G35" s="290"/>
    </row>
    <row r="36" spans="1:8" x14ac:dyDescent="0.25">
      <c r="A36" s="32" t="s">
        <v>47</v>
      </c>
      <c r="B36" s="32">
        <v>6350</v>
      </c>
      <c r="C36" s="32">
        <v>1550</v>
      </c>
      <c r="D36" s="3"/>
      <c r="E36" s="291"/>
      <c r="F36" s="291"/>
      <c r="G36" s="291"/>
    </row>
    <row r="37" spans="1:8" ht="27" x14ac:dyDescent="0.25">
      <c r="A37" s="32" t="s">
        <v>57</v>
      </c>
      <c r="B37" s="32">
        <v>12700</v>
      </c>
      <c r="C37" s="32">
        <v>1250</v>
      </c>
      <c r="D37" s="3"/>
      <c r="E37" s="51" t="s">
        <v>86</v>
      </c>
      <c r="F37" s="3"/>
      <c r="G37" s="39">
        <v>4050</v>
      </c>
    </row>
    <row r="38" spans="1:8" ht="27" x14ac:dyDescent="0.25">
      <c r="A38" s="32" t="s">
        <v>48</v>
      </c>
      <c r="B38" s="32">
        <v>9350</v>
      </c>
      <c r="C38" s="32">
        <v>1550</v>
      </c>
      <c r="D38" s="3"/>
      <c r="E38" s="3"/>
      <c r="F38" s="3"/>
      <c r="G38" s="3"/>
    </row>
    <row r="39" spans="1:8" ht="27" x14ac:dyDescent="0.25">
      <c r="A39" s="37" t="s">
        <v>73</v>
      </c>
      <c r="B39" s="37">
        <v>6350</v>
      </c>
      <c r="C39" s="37">
        <v>1250</v>
      </c>
      <c r="D39" s="3"/>
      <c r="E39" s="267" t="s">
        <v>85</v>
      </c>
      <c r="F39" s="267"/>
      <c r="G39" s="38">
        <v>3000</v>
      </c>
    </row>
    <row r="40" spans="1:8" x14ac:dyDescent="0.25">
      <c r="A40" s="32"/>
      <c r="B40" s="32"/>
      <c r="C40" s="32"/>
      <c r="D40" s="3"/>
      <c r="E40" s="39"/>
      <c r="F40" s="3"/>
      <c r="G40" s="39"/>
    </row>
    <row r="41" spans="1:8" ht="14.25" thickBot="1" x14ac:dyDescent="0.3">
      <c r="A41" s="40" t="s">
        <v>49</v>
      </c>
      <c r="B41" s="40"/>
      <c r="C41" s="40"/>
      <c r="D41" s="40"/>
      <c r="E41" s="40"/>
      <c r="F41" s="40"/>
      <c r="G41" s="52"/>
    </row>
    <row r="42" spans="1:8" ht="14.25" thickTop="1" x14ac:dyDescent="0.25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x14ac:dyDescent="0.25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x14ac:dyDescent="0.25">
      <c r="A44" s="3" t="s">
        <v>47</v>
      </c>
      <c r="B44" s="3"/>
      <c r="C44" s="44">
        <f>B36+G37</f>
        <v>10400</v>
      </c>
      <c r="D44" s="44">
        <f>C44+C36</f>
        <v>11950</v>
      </c>
      <c r="E44" s="44">
        <f>D44+C36</f>
        <v>13500</v>
      </c>
      <c r="F44" s="44"/>
      <c r="G44" s="44"/>
      <c r="H44" s="3"/>
    </row>
    <row r="45" spans="1:8" x14ac:dyDescent="0.25">
      <c r="A45" s="3" t="s">
        <v>48</v>
      </c>
      <c r="B45" s="3"/>
      <c r="C45" s="44">
        <f>B38+G37</f>
        <v>13400</v>
      </c>
      <c r="D45" s="44">
        <f>C45+C38</f>
        <v>14950</v>
      </c>
      <c r="E45" s="44">
        <f>D45+C38</f>
        <v>16500</v>
      </c>
      <c r="F45" s="44"/>
      <c r="G45" s="44"/>
      <c r="H45" s="3"/>
    </row>
    <row r="46" spans="1:8" x14ac:dyDescent="0.25">
      <c r="A46" s="56" t="s">
        <v>57</v>
      </c>
      <c r="B46" s="56"/>
      <c r="C46" s="45">
        <f>B37+G37+G37</f>
        <v>20800</v>
      </c>
      <c r="D46" s="45">
        <f>C46+C37</f>
        <v>22050</v>
      </c>
      <c r="E46" s="45">
        <f>D46+C37</f>
        <v>23300</v>
      </c>
      <c r="F46" s="45">
        <f>E46+C37</f>
        <v>24550</v>
      </c>
      <c r="G46" s="45">
        <f>F46+C37</f>
        <v>25800</v>
      </c>
      <c r="H46" s="3"/>
    </row>
    <row r="47" spans="1:8" x14ac:dyDescent="0.25">
      <c r="A47" s="46"/>
      <c r="B47" s="46"/>
      <c r="C47" s="47"/>
      <c r="D47" s="47"/>
      <c r="E47" s="47"/>
      <c r="F47" s="47"/>
      <c r="G47" s="47"/>
      <c r="H47" s="3"/>
    </row>
    <row r="48" spans="1:8" x14ac:dyDescent="0.25">
      <c r="A48" s="3" t="s">
        <v>136</v>
      </c>
      <c r="B48" s="3"/>
      <c r="C48" s="3"/>
      <c r="D48" s="3"/>
      <c r="E48" s="3"/>
      <c r="F48" s="3"/>
      <c r="G48" s="3"/>
    </row>
    <row r="49" spans="1:7" x14ac:dyDescent="0.25">
      <c r="A49" s="48" t="s">
        <v>137</v>
      </c>
      <c r="B49" s="3"/>
      <c r="C49" s="3"/>
      <c r="D49" s="3"/>
      <c r="E49" s="3"/>
      <c r="F49" s="3"/>
      <c r="G49" s="3"/>
    </row>
  </sheetData>
  <mergeCells count="16">
    <mergeCell ref="A3:G3"/>
    <mergeCell ref="A4:G4"/>
    <mergeCell ref="A6:C7"/>
    <mergeCell ref="E6:G7"/>
    <mergeCell ref="A8:B8"/>
    <mergeCell ref="E8:F8"/>
    <mergeCell ref="C9:C10"/>
    <mergeCell ref="G9:G10"/>
    <mergeCell ref="E35:G36"/>
    <mergeCell ref="E39:F39"/>
    <mergeCell ref="A20:C21"/>
    <mergeCell ref="E20:G21"/>
    <mergeCell ref="A22:B22"/>
    <mergeCell ref="E22:F22"/>
    <mergeCell ref="C23:C24"/>
    <mergeCell ref="G23:G24"/>
  </mergeCells>
  <phoneticPr fontId="4" type="noConversion"/>
  <pageMargins left="0.75" right="0.75" top="1" bottom="1" header="0.3" footer="0.3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9"/>
  <sheetViews>
    <sheetView showGridLines="0" zoomScaleNormal="100" workbookViewId="0">
      <selection activeCell="C2" sqref="A1:IV65536"/>
    </sheetView>
  </sheetViews>
  <sheetFormatPr defaultColWidth="11.42578125" defaultRowHeight="13.5" x14ac:dyDescent="0.25"/>
  <cols>
    <col min="1" max="7" width="12.42578125" style="4" customWidth="1"/>
    <col min="8" max="16384" width="11.42578125" style="4"/>
  </cols>
  <sheetData>
    <row r="1" spans="1:7" x14ac:dyDescent="0.25">
      <c r="A1" s="1">
        <v>42292</v>
      </c>
      <c r="B1" s="2"/>
      <c r="C1" s="2"/>
      <c r="D1" s="2"/>
      <c r="E1" s="3"/>
      <c r="F1" s="3"/>
      <c r="G1" s="3"/>
    </row>
    <row r="2" spans="1:7" x14ac:dyDescent="0.25">
      <c r="A2" s="1"/>
      <c r="B2" s="2"/>
      <c r="C2" s="2"/>
      <c r="D2" s="2"/>
      <c r="E2" s="3"/>
      <c r="F2" s="3"/>
      <c r="G2" s="3"/>
    </row>
    <row r="3" spans="1:7" x14ac:dyDescent="0.25">
      <c r="A3" s="282" t="s">
        <v>133</v>
      </c>
      <c r="B3" s="282"/>
      <c r="C3" s="282"/>
      <c r="D3" s="282"/>
      <c r="E3" s="282"/>
      <c r="F3" s="282"/>
      <c r="G3" s="282"/>
    </row>
    <row r="4" spans="1:7" x14ac:dyDescent="0.25">
      <c r="A4" s="282" t="s">
        <v>59</v>
      </c>
      <c r="B4" s="282"/>
      <c r="C4" s="282"/>
      <c r="D4" s="282"/>
      <c r="E4" s="282"/>
      <c r="F4" s="282"/>
      <c r="G4" s="282"/>
    </row>
    <row r="5" spans="1:7" x14ac:dyDescent="0.25">
      <c r="A5" s="5"/>
      <c r="B5" s="10"/>
      <c r="C5" s="77"/>
      <c r="D5" s="77"/>
      <c r="E5" s="77"/>
      <c r="F5" s="77"/>
      <c r="G5" s="77"/>
    </row>
    <row r="6" spans="1:7" x14ac:dyDescent="0.25">
      <c r="A6" s="266" t="s">
        <v>54</v>
      </c>
      <c r="B6" s="267"/>
      <c r="C6" s="267"/>
      <c r="D6" s="10"/>
      <c r="E6" s="266" t="s">
        <v>53</v>
      </c>
      <c r="F6" s="267"/>
      <c r="G6" s="267"/>
    </row>
    <row r="7" spans="1:7" ht="14.25" thickBot="1" x14ac:dyDescent="0.3">
      <c r="A7" s="268"/>
      <c r="B7" s="268"/>
      <c r="C7" s="268"/>
      <c r="D7" s="11"/>
      <c r="E7" s="268"/>
      <c r="F7" s="268"/>
      <c r="G7" s="268"/>
    </row>
    <row r="8" spans="1:7" ht="14.25" thickTop="1" x14ac:dyDescent="0.25">
      <c r="A8" s="279" t="s">
        <v>2</v>
      </c>
      <c r="B8" s="279"/>
      <c r="C8" s="13"/>
      <c r="D8" s="14"/>
      <c r="E8" s="279" t="s">
        <v>2</v>
      </c>
      <c r="F8" s="279"/>
      <c r="G8" s="13"/>
    </row>
    <row r="9" spans="1:7" x14ac:dyDescent="0.25">
      <c r="A9" s="15"/>
      <c r="B9" s="15" t="s">
        <v>34</v>
      </c>
      <c r="C9" s="283" t="s">
        <v>51</v>
      </c>
      <c r="D9" s="3"/>
      <c r="E9" s="15"/>
      <c r="F9" s="15" t="s">
        <v>34</v>
      </c>
      <c r="G9" s="283" t="s">
        <v>51</v>
      </c>
    </row>
    <row r="10" spans="1:7" x14ac:dyDescent="0.25">
      <c r="A10" s="16" t="s">
        <v>35</v>
      </c>
      <c r="B10" s="16" t="s">
        <v>36</v>
      </c>
      <c r="C10" s="284"/>
      <c r="D10" s="3"/>
      <c r="E10" s="16" t="s">
        <v>35</v>
      </c>
      <c r="F10" s="16" t="s">
        <v>36</v>
      </c>
      <c r="G10" s="284"/>
    </row>
    <row r="11" spans="1:7" x14ac:dyDescent="0.25">
      <c r="A11" s="15"/>
      <c r="B11" s="17"/>
      <c r="C11" s="15"/>
      <c r="D11" s="3"/>
      <c r="E11" s="15"/>
      <c r="F11" s="17"/>
      <c r="G11" s="15"/>
    </row>
    <row r="12" spans="1:7" x14ac:dyDescent="0.25">
      <c r="A12" s="18">
        <v>0</v>
      </c>
      <c r="B12" s="18">
        <v>9275</v>
      </c>
      <c r="C12" s="19">
        <v>0.1</v>
      </c>
      <c r="D12" s="3"/>
      <c r="E12" s="18">
        <v>0</v>
      </c>
      <c r="F12" s="18">
        <v>18550</v>
      </c>
      <c r="G12" s="19">
        <v>0.1</v>
      </c>
    </row>
    <row r="13" spans="1:7" x14ac:dyDescent="0.25">
      <c r="A13" s="18">
        <f t="shared" ref="A13:A18" si="0">B12</f>
        <v>9275</v>
      </c>
      <c r="B13" s="18">
        <v>37650</v>
      </c>
      <c r="C13" s="19">
        <v>0.15</v>
      </c>
      <c r="D13" s="3"/>
      <c r="E13" s="18">
        <f t="shared" ref="E13:E18" si="1">F12</f>
        <v>18550</v>
      </c>
      <c r="F13" s="18">
        <v>75300</v>
      </c>
      <c r="G13" s="19">
        <v>0.15</v>
      </c>
    </row>
    <row r="14" spans="1:7" x14ac:dyDescent="0.25">
      <c r="A14" s="18">
        <f t="shared" si="0"/>
        <v>37650</v>
      </c>
      <c r="B14" s="18">
        <v>91150</v>
      </c>
      <c r="C14" s="19">
        <v>0.25</v>
      </c>
      <c r="D14" s="3"/>
      <c r="E14" s="18">
        <f t="shared" si="1"/>
        <v>75300</v>
      </c>
      <c r="F14" s="18">
        <v>151900</v>
      </c>
      <c r="G14" s="19">
        <v>0.25</v>
      </c>
    </row>
    <row r="15" spans="1:7" x14ac:dyDescent="0.25">
      <c r="A15" s="18">
        <f t="shared" si="0"/>
        <v>91150</v>
      </c>
      <c r="B15" s="18">
        <v>190150</v>
      </c>
      <c r="C15" s="19">
        <v>0.28000000000000003</v>
      </c>
      <c r="D15" s="3"/>
      <c r="E15" s="18">
        <f t="shared" si="1"/>
        <v>151900</v>
      </c>
      <c r="F15" s="18">
        <v>231450</v>
      </c>
      <c r="G15" s="19">
        <v>0.28000000000000003</v>
      </c>
    </row>
    <row r="16" spans="1:7" x14ac:dyDescent="0.25">
      <c r="A16" s="18">
        <f t="shared" si="0"/>
        <v>190150</v>
      </c>
      <c r="B16" s="18">
        <v>413350</v>
      </c>
      <c r="C16" s="19">
        <v>0.33</v>
      </c>
      <c r="D16" s="3"/>
      <c r="E16" s="18">
        <f t="shared" si="1"/>
        <v>231450</v>
      </c>
      <c r="F16" s="18">
        <v>413350</v>
      </c>
      <c r="G16" s="19">
        <v>0.33</v>
      </c>
    </row>
    <row r="17" spans="1:7" x14ac:dyDescent="0.25">
      <c r="A17" s="18">
        <f t="shared" si="0"/>
        <v>413350</v>
      </c>
      <c r="B17" s="18">
        <v>415050</v>
      </c>
      <c r="C17" s="19">
        <v>0.35</v>
      </c>
      <c r="D17" s="3"/>
      <c r="E17" s="18">
        <f t="shared" si="1"/>
        <v>413350</v>
      </c>
      <c r="F17" s="18">
        <v>466950</v>
      </c>
      <c r="G17" s="19">
        <v>0.35</v>
      </c>
    </row>
    <row r="18" spans="1:7" x14ac:dyDescent="0.25">
      <c r="A18" s="20">
        <f t="shared" si="0"/>
        <v>415050</v>
      </c>
      <c r="B18" s="21" t="s">
        <v>13</v>
      </c>
      <c r="C18" s="49">
        <v>0.39600000000000002</v>
      </c>
      <c r="D18" s="3"/>
      <c r="E18" s="20">
        <f t="shared" si="1"/>
        <v>466950</v>
      </c>
      <c r="F18" s="21" t="s">
        <v>13</v>
      </c>
      <c r="G18" s="49">
        <v>0.39600000000000002</v>
      </c>
    </row>
    <row r="19" spans="1:7" x14ac:dyDescent="0.25">
      <c r="A19" s="18"/>
      <c r="B19" s="23"/>
      <c r="C19" s="24"/>
      <c r="D19" s="14"/>
      <c r="E19" s="14"/>
      <c r="F19" s="3"/>
      <c r="G19" s="18"/>
    </row>
    <row r="20" spans="1:7" x14ac:dyDescent="0.25">
      <c r="A20" s="266" t="s">
        <v>37</v>
      </c>
      <c r="B20" s="280"/>
      <c r="C20" s="280"/>
      <c r="D20" s="10"/>
      <c r="E20" s="266" t="s">
        <v>43</v>
      </c>
      <c r="F20" s="280"/>
      <c r="G20" s="280"/>
    </row>
    <row r="21" spans="1:7" ht="14.25" thickBot="1" x14ac:dyDescent="0.3">
      <c r="A21" s="281"/>
      <c r="B21" s="281"/>
      <c r="C21" s="281"/>
      <c r="D21" s="26"/>
      <c r="E21" s="281"/>
      <c r="F21" s="281"/>
      <c r="G21" s="281"/>
    </row>
    <row r="22" spans="1:7" ht="14.25" thickTop="1" x14ac:dyDescent="0.25">
      <c r="A22" s="279" t="s">
        <v>2</v>
      </c>
      <c r="B22" s="279"/>
      <c r="C22" s="13"/>
      <c r="D22" s="3"/>
      <c r="E22" s="279" t="s">
        <v>2</v>
      </c>
      <c r="F22" s="279"/>
      <c r="G22" s="13"/>
    </row>
    <row r="23" spans="1:7" x14ac:dyDescent="0.25">
      <c r="A23" s="15"/>
      <c r="B23" s="15" t="s">
        <v>34</v>
      </c>
      <c r="C23" s="283" t="s">
        <v>51</v>
      </c>
      <c r="D23" s="3"/>
      <c r="E23" s="15"/>
      <c r="F23" s="15" t="s">
        <v>34</v>
      </c>
      <c r="G23" s="283" t="s">
        <v>51</v>
      </c>
    </row>
    <row r="24" spans="1:7" x14ac:dyDescent="0.25">
      <c r="A24" s="16" t="s">
        <v>35</v>
      </c>
      <c r="B24" s="16" t="s">
        <v>36</v>
      </c>
      <c r="C24" s="284"/>
      <c r="D24" s="3"/>
      <c r="E24" s="16" t="s">
        <v>35</v>
      </c>
      <c r="F24" s="16" t="s">
        <v>36</v>
      </c>
      <c r="G24" s="284"/>
    </row>
    <row r="25" spans="1:7" x14ac:dyDescent="0.25">
      <c r="A25" s="15"/>
      <c r="B25" s="17"/>
      <c r="C25" s="15"/>
      <c r="D25" s="3"/>
      <c r="E25" s="15"/>
      <c r="F25" s="17"/>
      <c r="G25" s="15"/>
    </row>
    <row r="26" spans="1:7" x14ac:dyDescent="0.25">
      <c r="A26" s="18">
        <v>0</v>
      </c>
      <c r="B26" s="18">
        <v>13250</v>
      </c>
      <c r="C26" s="19">
        <v>0.1</v>
      </c>
      <c r="D26" s="3"/>
      <c r="E26" s="18">
        <v>0</v>
      </c>
      <c r="F26" s="18">
        <v>9275</v>
      </c>
      <c r="G26" s="19">
        <v>0.1</v>
      </c>
    </row>
    <row r="27" spans="1:7" x14ac:dyDescent="0.25">
      <c r="A27" s="18">
        <f t="shared" ref="A27:A32" si="2">B26</f>
        <v>13250</v>
      </c>
      <c r="B27" s="18">
        <v>50400</v>
      </c>
      <c r="C27" s="19">
        <v>0.15</v>
      </c>
      <c r="D27" s="3"/>
      <c r="E27" s="18">
        <f t="shared" ref="E27:E32" si="3">F26</f>
        <v>9275</v>
      </c>
      <c r="F27" s="18">
        <v>37650</v>
      </c>
      <c r="G27" s="19">
        <v>0.15</v>
      </c>
    </row>
    <row r="28" spans="1:7" x14ac:dyDescent="0.25">
      <c r="A28" s="18">
        <f t="shared" si="2"/>
        <v>50400</v>
      </c>
      <c r="B28" s="18">
        <v>130150</v>
      </c>
      <c r="C28" s="19">
        <v>0.25</v>
      </c>
      <c r="D28" s="3"/>
      <c r="E28" s="18">
        <f t="shared" si="3"/>
        <v>37650</v>
      </c>
      <c r="F28" s="18">
        <v>91150</v>
      </c>
      <c r="G28" s="19">
        <v>0.25</v>
      </c>
    </row>
    <row r="29" spans="1:7" x14ac:dyDescent="0.25">
      <c r="A29" s="18">
        <f t="shared" si="2"/>
        <v>130150</v>
      </c>
      <c r="B29" s="18">
        <v>210800</v>
      </c>
      <c r="C29" s="19">
        <v>0.28000000000000003</v>
      </c>
      <c r="D29" s="3"/>
      <c r="E29" s="18">
        <f t="shared" si="3"/>
        <v>91150</v>
      </c>
      <c r="F29" s="18">
        <v>190150</v>
      </c>
      <c r="G29" s="19">
        <v>0.28000000000000003</v>
      </c>
    </row>
    <row r="30" spans="1:7" x14ac:dyDescent="0.25">
      <c r="A30" s="18">
        <f t="shared" si="2"/>
        <v>210800</v>
      </c>
      <c r="B30" s="18">
        <v>413350</v>
      </c>
      <c r="C30" s="19">
        <v>0.33</v>
      </c>
      <c r="D30" s="3"/>
      <c r="E30" s="18">
        <f t="shared" si="3"/>
        <v>190150</v>
      </c>
      <c r="F30" s="18">
        <v>413350</v>
      </c>
      <c r="G30" s="19">
        <v>0.33</v>
      </c>
    </row>
    <row r="31" spans="1:7" x14ac:dyDescent="0.25">
      <c r="A31" s="18">
        <f t="shared" si="2"/>
        <v>413350</v>
      </c>
      <c r="B31" s="18">
        <v>441000</v>
      </c>
      <c r="C31" s="19">
        <v>0.35</v>
      </c>
      <c r="D31" s="3"/>
      <c r="E31" s="18">
        <f t="shared" si="3"/>
        <v>413350</v>
      </c>
      <c r="F31" s="18">
        <v>441000</v>
      </c>
      <c r="G31" s="19">
        <v>0.35</v>
      </c>
    </row>
    <row r="32" spans="1:7" x14ac:dyDescent="0.25">
      <c r="A32" s="20">
        <f t="shared" si="2"/>
        <v>441000</v>
      </c>
      <c r="B32" s="21" t="s">
        <v>13</v>
      </c>
      <c r="C32" s="49">
        <v>0.39600000000000002</v>
      </c>
      <c r="D32" s="3"/>
      <c r="E32" s="20">
        <f t="shared" si="3"/>
        <v>441000</v>
      </c>
      <c r="F32" s="21" t="s">
        <v>13</v>
      </c>
      <c r="G32" s="49">
        <v>0.39600000000000002</v>
      </c>
    </row>
    <row r="33" spans="1:8" x14ac:dyDescent="0.25">
      <c r="A33" s="18"/>
      <c r="B33" s="23"/>
      <c r="C33" s="19"/>
      <c r="D33" s="3"/>
      <c r="E33" s="18"/>
      <c r="F33" s="23"/>
      <c r="G33" s="19"/>
    </row>
    <row r="34" spans="1:8" ht="14.25" thickBot="1" x14ac:dyDescent="0.3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8" ht="14.25" thickTop="1" x14ac:dyDescent="0.25">
      <c r="A35" s="12"/>
      <c r="B35" s="12" t="s">
        <v>45</v>
      </c>
      <c r="C35" s="12" t="s">
        <v>46</v>
      </c>
      <c r="D35" s="3"/>
      <c r="E35" s="290" t="s">
        <v>124</v>
      </c>
      <c r="F35" s="290"/>
      <c r="G35" s="290"/>
    </row>
    <row r="36" spans="1:8" x14ac:dyDescent="0.25">
      <c r="A36" s="32" t="s">
        <v>47</v>
      </c>
      <c r="B36" s="32">
        <v>6300</v>
      </c>
      <c r="C36" s="32">
        <v>1550</v>
      </c>
      <c r="D36" s="3"/>
      <c r="E36" s="291"/>
      <c r="F36" s="291"/>
      <c r="G36" s="291"/>
    </row>
    <row r="37" spans="1:8" ht="27" x14ac:dyDescent="0.25">
      <c r="A37" s="32" t="s">
        <v>57</v>
      </c>
      <c r="B37" s="32">
        <v>12600</v>
      </c>
      <c r="C37" s="32">
        <v>1250</v>
      </c>
      <c r="D37" s="3"/>
      <c r="E37" s="51" t="s">
        <v>86</v>
      </c>
      <c r="F37" s="3"/>
      <c r="G37" s="39">
        <v>4050</v>
      </c>
    </row>
    <row r="38" spans="1:8" ht="27" x14ac:dyDescent="0.25">
      <c r="A38" s="32" t="s">
        <v>48</v>
      </c>
      <c r="B38" s="32">
        <v>9300</v>
      </c>
      <c r="C38" s="32">
        <v>1550</v>
      </c>
      <c r="D38" s="3"/>
      <c r="E38" s="3"/>
      <c r="F38" s="3"/>
      <c r="G38" s="3"/>
    </row>
    <row r="39" spans="1:8" ht="27" x14ac:dyDescent="0.25">
      <c r="A39" s="37" t="s">
        <v>73</v>
      </c>
      <c r="B39" s="37">
        <v>6300</v>
      </c>
      <c r="C39" s="37">
        <v>1250</v>
      </c>
      <c r="D39" s="3"/>
      <c r="E39" s="267" t="s">
        <v>85</v>
      </c>
      <c r="F39" s="267"/>
      <c r="G39" s="38">
        <v>3000</v>
      </c>
    </row>
    <row r="40" spans="1:8" x14ac:dyDescent="0.25">
      <c r="A40" s="32"/>
      <c r="B40" s="32"/>
      <c r="C40" s="32"/>
      <c r="D40" s="3"/>
      <c r="E40" s="39"/>
      <c r="F40" s="3"/>
      <c r="G40" s="39"/>
    </row>
    <row r="41" spans="1:8" ht="14.25" thickBot="1" x14ac:dyDescent="0.3">
      <c r="A41" s="40" t="s">
        <v>49</v>
      </c>
      <c r="B41" s="40"/>
      <c r="C41" s="40"/>
      <c r="D41" s="40"/>
      <c r="E41" s="40"/>
      <c r="F41" s="40"/>
      <c r="G41" s="52"/>
    </row>
    <row r="42" spans="1:8" ht="14.25" thickTop="1" x14ac:dyDescent="0.25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x14ac:dyDescent="0.25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x14ac:dyDescent="0.25">
      <c r="A44" s="3" t="s">
        <v>47</v>
      </c>
      <c r="B44" s="3"/>
      <c r="C44" s="44">
        <f>B36+G37</f>
        <v>10350</v>
      </c>
      <c r="D44" s="44">
        <f>C44+C36</f>
        <v>11900</v>
      </c>
      <c r="E44" s="44">
        <f>D44+C36</f>
        <v>13450</v>
      </c>
      <c r="F44" s="44"/>
      <c r="G44" s="44"/>
      <c r="H44" s="3"/>
    </row>
    <row r="45" spans="1:8" x14ac:dyDescent="0.25">
      <c r="A45" s="3" t="s">
        <v>48</v>
      </c>
      <c r="B45" s="3"/>
      <c r="C45" s="44">
        <f>B38+G37</f>
        <v>13350</v>
      </c>
      <c r="D45" s="44">
        <f>C45+C38</f>
        <v>14900</v>
      </c>
      <c r="E45" s="44">
        <f>D45+C38</f>
        <v>16450</v>
      </c>
      <c r="F45" s="44"/>
      <c r="G45" s="44"/>
      <c r="H45" s="3"/>
    </row>
    <row r="46" spans="1:8" x14ac:dyDescent="0.25">
      <c r="A46" s="56" t="s">
        <v>57</v>
      </c>
      <c r="B46" s="56"/>
      <c r="C46" s="45">
        <f>B37+G37+G37</f>
        <v>20700</v>
      </c>
      <c r="D46" s="45">
        <f>C46+C37</f>
        <v>21950</v>
      </c>
      <c r="E46" s="45">
        <f>D46+C37</f>
        <v>23200</v>
      </c>
      <c r="F46" s="45">
        <f>E46+C37</f>
        <v>24450</v>
      </c>
      <c r="G46" s="45">
        <f>F46+C37</f>
        <v>25700</v>
      </c>
      <c r="H46" s="3"/>
    </row>
    <row r="47" spans="1:8" x14ac:dyDescent="0.25">
      <c r="A47" s="46"/>
      <c r="B47" s="46"/>
      <c r="C47" s="47"/>
      <c r="D47" s="47"/>
      <c r="E47" s="47"/>
      <c r="F47" s="47"/>
      <c r="G47" s="47"/>
      <c r="H47" s="3"/>
    </row>
    <row r="48" spans="1:8" x14ac:dyDescent="0.25">
      <c r="A48" s="3" t="s">
        <v>134</v>
      </c>
      <c r="B48" s="3"/>
      <c r="C48" s="3"/>
      <c r="D48" s="3"/>
      <c r="E48" s="3"/>
      <c r="F48" s="3"/>
      <c r="G48" s="3"/>
    </row>
    <row r="49" spans="1:7" x14ac:dyDescent="0.25">
      <c r="A49" s="48" t="s">
        <v>135</v>
      </c>
      <c r="B49" s="3"/>
      <c r="C49" s="3"/>
      <c r="D49" s="3"/>
      <c r="E49" s="3"/>
      <c r="F49" s="3"/>
      <c r="G49" s="3"/>
    </row>
  </sheetData>
  <mergeCells count="16">
    <mergeCell ref="A3:G3"/>
    <mergeCell ref="A4:G4"/>
    <mergeCell ref="E35:G36"/>
    <mergeCell ref="E39:F39"/>
    <mergeCell ref="A20:C21"/>
    <mergeCell ref="E20:G21"/>
    <mergeCell ref="A22:B22"/>
    <mergeCell ref="E22:F22"/>
    <mergeCell ref="C23:C24"/>
    <mergeCell ref="G23:G24"/>
    <mergeCell ref="A6:C7"/>
    <mergeCell ref="E6:G7"/>
    <mergeCell ref="A8:B8"/>
    <mergeCell ref="E8:F8"/>
    <mergeCell ref="C9:C10"/>
    <mergeCell ref="G9:G10"/>
  </mergeCells>
  <pageMargins left="0.75" right="0.75" top="1" bottom="1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56</vt:i4>
      </vt:variant>
    </vt:vector>
  </HeadingPairs>
  <TitlesOfParts>
    <vt:vector size="115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1979-1980</vt:lpstr>
      <vt:lpstr>1977-1978</vt:lpstr>
      <vt:lpstr>1971-1976</vt:lpstr>
      <vt:lpstr>1970</vt:lpstr>
      <vt:lpstr>1969</vt:lpstr>
      <vt:lpstr>1968</vt:lpstr>
      <vt:lpstr>1965-1967</vt:lpstr>
      <vt:lpstr>1964</vt:lpstr>
      <vt:lpstr>1954-1963</vt:lpstr>
      <vt:lpstr>1952-1953</vt:lpstr>
      <vt:lpstr>1951</vt:lpstr>
      <vt:lpstr>1950</vt:lpstr>
      <vt:lpstr>1948-1949</vt:lpstr>
      <vt:lpstr>1946-1947</vt:lpstr>
      <vt:lpstr>1944-1945</vt:lpstr>
      <vt:lpstr>'1944-1945'!Print_Area</vt:lpstr>
      <vt:lpstr>'1946-1947'!Print_Area</vt:lpstr>
      <vt:lpstr>'1948-1949'!Print_Area</vt:lpstr>
      <vt:lpstr>'1950'!Print_Area</vt:lpstr>
      <vt:lpstr>'1951'!Print_Area</vt:lpstr>
      <vt:lpstr>'1952-1953'!Print_Area</vt:lpstr>
      <vt:lpstr>'1954-1963'!Print_Area</vt:lpstr>
      <vt:lpstr>'1964'!Print_Area</vt:lpstr>
      <vt:lpstr>'1965-1967'!Print_Area</vt:lpstr>
      <vt:lpstr>'1968'!Print_Area</vt:lpstr>
      <vt:lpstr>'1969'!Print_Area</vt:lpstr>
      <vt:lpstr>'1970'!Print_Area</vt:lpstr>
      <vt:lpstr>'1971-1976'!Print_Area</vt:lpstr>
      <vt:lpstr>'1979-1980'!Print_Area</vt:lpstr>
      <vt:lpstr>'1981'!Print_Area</vt:lpstr>
      <vt:lpstr>'1982'!Print_Area</vt:lpstr>
      <vt:lpstr>'1983'!Print_Area</vt:lpstr>
      <vt:lpstr>'1984'!Print_Area</vt:lpstr>
      <vt:lpstr>'1985'!Print_Area</vt:lpstr>
      <vt:lpstr>'1986'!Print_Area</vt:lpstr>
      <vt:lpstr>'1987'!Print_Area</vt:lpstr>
      <vt:lpstr>'1988'!Print_Area</vt:lpstr>
      <vt:lpstr>'1989'!Print_Area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'1944-1945'!TABLE</vt:lpstr>
      <vt:lpstr>'1946-1947'!TABLE</vt:lpstr>
      <vt:lpstr>'1948-1949'!TABLE</vt:lpstr>
      <vt:lpstr>'1950'!TABLE</vt:lpstr>
      <vt:lpstr>'1951'!TABLE</vt:lpstr>
      <vt:lpstr>'1952-1953'!TABLE</vt:lpstr>
      <vt:lpstr>'1954-1963'!TABLE</vt:lpstr>
      <vt:lpstr>'1964'!TABLE</vt:lpstr>
      <vt:lpstr>'1965-1967'!TABLE</vt:lpstr>
      <vt:lpstr>'1968'!TABLE</vt:lpstr>
      <vt:lpstr>'1969'!TABLE</vt:lpstr>
      <vt:lpstr>'1970'!TABLE</vt:lpstr>
      <vt:lpstr>'1971-1976'!TABLE</vt:lpstr>
      <vt:lpstr>'1979-1980'!TABLE</vt:lpstr>
      <vt:lpstr>'1981'!TABLE</vt:lpstr>
      <vt:lpstr>'1982'!TABLE</vt:lpstr>
      <vt:lpstr>'1983'!TABLE</vt:lpstr>
      <vt:lpstr>'1984'!TABLE</vt:lpstr>
      <vt:lpstr>'1985'!TABLE</vt:lpstr>
      <vt:lpstr>'1986'!TABLE</vt:lpstr>
      <vt:lpstr>'1987'!TABLE</vt:lpstr>
      <vt:lpstr>'1988'!TABLE</vt:lpstr>
      <vt:lpstr>'1989'!TABLE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Kravitz</dc:creator>
  <cp:lastModifiedBy>Boddupalli, Aravind</cp:lastModifiedBy>
  <cp:lastPrinted>2024-01-24T15:06:22Z</cp:lastPrinted>
  <dcterms:created xsi:type="dcterms:W3CDTF">2006-04-26T15:59:29Z</dcterms:created>
  <dcterms:modified xsi:type="dcterms:W3CDTF">2024-01-24T15:07:36Z</dcterms:modified>
</cp:coreProperties>
</file>