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oddupalli\Box\TPC\CENTER\Statistics\Excel\"/>
    </mc:Choice>
  </mc:AlternateContent>
  <xr:revisionPtr revIDLastSave="0" documentId="13_ncr:1_{DAA0D6B8-42A2-4E03-A6F9-8BBAD33CA9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25" r:id="rId1"/>
    <sheet name="2023" sheetId="23" r:id="rId2"/>
    <sheet name="2022" sheetId="24" r:id="rId3"/>
    <sheet name="2021" sheetId="22" r:id="rId4"/>
    <sheet name="2020" sheetId="21" r:id="rId5"/>
    <sheet name="2019" sheetId="20" r:id="rId6"/>
    <sheet name="2018" sheetId="19" r:id="rId7"/>
    <sheet name="2017" sheetId="18" r:id="rId8"/>
    <sheet name="2016" sheetId="17" r:id="rId9"/>
    <sheet name="2015" sheetId="16" r:id="rId10"/>
    <sheet name="2014" sheetId="15" r:id="rId11"/>
    <sheet name="2013" sheetId="14" r:id="rId12"/>
    <sheet name="2012" sheetId="13" r:id="rId13"/>
    <sheet name="2011" sheetId="12" r:id="rId14"/>
    <sheet name="2010" sheetId="11" r:id="rId15"/>
    <sheet name="2009" sheetId="10" r:id="rId16"/>
    <sheet name="2008" sheetId="9" r:id="rId17"/>
    <sheet name="2007" sheetId="8" r:id="rId18"/>
    <sheet name="2006" sheetId="5" r:id="rId19"/>
    <sheet name="2005" sheetId="1" r:id="rId20"/>
    <sheet name="2004" sheetId="2" r:id="rId21"/>
    <sheet name="2003" sheetId="3" r:id="rId22"/>
    <sheet name="2002" sheetId="6" r:id="rId23"/>
    <sheet name="2001" sheetId="7" r:id="rId24"/>
  </sheets>
  <definedNames>
    <definedName name="d0e1" localSheetId="20">'2004'!$B$61</definedName>
    <definedName name="d0e1" localSheetId="19">'2005'!$B$61</definedName>
    <definedName name="skiplink" localSheetId="20">'2004'!$B$61</definedName>
    <definedName name="skiplink" localSheetId="19">'2005'!$B$61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25" l="1"/>
  <c r="B30" i="25"/>
  <c r="B29" i="25"/>
  <c r="D12" i="25" s="1"/>
  <c r="B27" i="25"/>
  <c r="B26" i="25"/>
  <c r="B25" i="25"/>
  <c r="D11" i="25" s="1"/>
  <c r="B23" i="25"/>
  <c r="D10" i="25" s="1"/>
  <c r="B31" i="24"/>
  <c r="B30" i="24"/>
  <c r="B29" i="24"/>
  <c r="D12" i="24" s="1"/>
  <c r="B27" i="24"/>
  <c r="B26" i="24"/>
  <c r="B25" i="24"/>
  <c r="D11" i="24" s="1"/>
  <c r="D27" i="24" s="1"/>
  <c r="B23" i="24"/>
  <c r="D10" i="24"/>
  <c r="B31" i="23"/>
  <c r="B30" i="23"/>
  <c r="B29" i="23"/>
  <c r="B27" i="23"/>
  <c r="B26" i="23"/>
  <c r="B25" i="23"/>
  <c r="D11" i="23" s="1"/>
  <c r="B23" i="23"/>
  <c r="D10" i="23" s="1"/>
  <c r="D12" i="23"/>
  <c r="D31" i="23" s="1"/>
  <c r="B29" i="22"/>
  <c r="D12" i="22" s="1"/>
  <c r="F31" i="22" s="1"/>
  <c r="B31" i="22"/>
  <c r="B30" i="22"/>
  <c r="B27" i="22"/>
  <c r="B26" i="22"/>
  <c r="B25" i="22"/>
  <c r="D11" i="22" s="1"/>
  <c r="D27" i="22" s="1"/>
  <c r="B23" i="22"/>
  <c r="D10" i="22" s="1"/>
  <c r="D12" i="21"/>
  <c r="D30" i="21" s="1"/>
  <c r="D11" i="21"/>
  <c r="D27" i="21" s="1"/>
  <c r="D10" i="21"/>
  <c r="B31" i="21"/>
  <c r="B30" i="21"/>
  <c r="B29" i="21"/>
  <c r="B27" i="21"/>
  <c r="B26" i="21"/>
  <c r="B25" i="21"/>
  <c r="B23" i="21"/>
  <c r="C30" i="23" l="1"/>
  <c r="D30" i="23"/>
  <c r="F30" i="23"/>
  <c r="E31" i="23"/>
  <c r="F31" i="23"/>
  <c r="C26" i="25"/>
  <c r="D27" i="25"/>
  <c r="C27" i="25"/>
  <c r="D26" i="25"/>
  <c r="F31" i="25"/>
  <c r="C30" i="25"/>
  <c r="D31" i="25"/>
  <c r="E30" i="25"/>
  <c r="C31" i="25"/>
  <c r="F30" i="25"/>
  <c r="D30" i="25"/>
  <c r="E31" i="25"/>
  <c r="F31" i="24"/>
  <c r="E31" i="24"/>
  <c r="D31" i="24"/>
  <c r="C31" i="24"/>
  <c r="F30" i="24"/>
  <c r="E30" i="24"/>
  <c r="D30" i="24"/>
  <c r="C30" i="24"/>
  <c r="C26" i="24"/>
  <c r="D26" i="24"/>
  <c r="C27" i="24"/>
  <c r="D27" i="23"/>
  <c r="C27" i="23"/>
  <c r="D26" i="23"/>
  <c r="C26" i="23"/>
  <c r="E30" i="23"/>
  <c r="C31" i="23"/>
  <c r="F30" i="22"/>
  <c r="C27" i="22"/>
  <c r="C30" i="22"/>
  <c r="C26" i="22"/>
  <c r="D30" i="22"/>
  <c r="D26" i="22"/>
  <c r="E30" i="22"/>
  <c r="C31" i="22"/>
  <c r="D31" i="22"/>
  <c r="E31" i="22"/>
  <c r="E30" i="21"/>
  <c r="F30" i="21"/>
  <c r="C26" i="21"/>
  <c r="D26" i="21"/>
  <c r="C31" i="21"/>
  <c r="D31" i="21"/>
  <c r="E31" i="21"/>
  <c r="C30" i="21"/>
  <c r="F31" i="21"/>
  <c r="C27" i="21"/>
  <c r="B23" i="20"/>
  <c r="D23" i="20" s="1"/>
  <c r="F31" i="20"/>
  <c r="E31" i="20"/>
  <c r="D31" i="20"/>
  <c r="C31" i="20"/>
  <c r="B31" i="20"/>
  <c r="F30" i="20"/>
  <c r="E30" i="20"/>
  <c r="D30" i="20"/>
  <c r="C30" i="20"/>
  <c r="B30" i="20"/>
  <c r="F29" i="20"/>
  <c r="E29" i="20"/>
  <c r="D29" i="20"/>
  <c r="C29" i="20"/>
  <c r="B29" i="20"/>
  <c r="D27" i="20"/>
  <c r="C27" i="20"/>
  <c r="B27" i="20"/>
  <c r="D26" i="20"/>
  <c r="C26" i="20"/>
  <c r="B26" i="20"/>
  <c r="D25" i="20"/>
  <c r="C25" i="20"/>
  <c r="B25" i="20"/>
  <c r="C23" i="20" l="1"/>
  <c r="F31" i="19"/>
  <c r="E31" i="19"/>
  <c r="D31" i="19"/>
  <c r="C31" i="19"/>
  <c r="B31" i="19"/>
  <c r="F30" i="19"/>
  <c r="E30" i="19"/>
  <c r="D30" i="19"/>
  <c r="C30" i="19"/>
  <c r="B30" i="19"/>
  <c r="F29" i="19"/>
  <c r="E29" i="19"/>
  <c r="D29" i="19"/>
  <c r="C29" i="19"/>
  <c r="B29" i="19"/>
  <c r="D27" i="19"/>
  <c r="C27" i="19"/>
  <c r="B27" i="19"/>
  <c r="D26" i="19"/>
  <c r="C26" i="19"/>
  <c r="B26" i="19"/>
  <c r="D25" i="19"/>
  <c r="C25" i="19"/>
  <c r="B25" i="19"/>
  <c r="F31" i="18" l="1"/>
  <c r="E31" i="18"/>
  <c r="D31" i="18"/>
  <c r="C31" i="18"/>
  <c r="B31" i="18"/>
  <c r="F30" i="18"/>
  <c r="E30" i="18"/>
  <c r="D30" i="18"/>
  <c r="C30" i="18"/>
  <c r="B30" i="18"/>
  <c r="F29" i="18"/>
  <c r="E29" i="18"/>
  <c r="D29" i="18"/>
  <c r="C29" i="18"/>
  <c r="B29" i="18"/>
  <c r="D27" i="18"/>
  <c r="C27" i="18"/>
  <c r="B27" i="18"/>
  <c r="D26" i="18"/>
  <c r="C26" i="18"/>
  <c r="B26" i="18"/>
  <c r="D25" i="18"/>
  <c r="C25" i="18"/>
  <c r="B25" i="18"/>
  <c r="D23" i="18"/>
  <c r="C23" i="18"/>
  <c r="B23" i="18"/>
  <c r="F31" i="17"/>
  <c r="E31" i="17"/>
  <c r="D31" i="17"/>
  <c r="C31" i="17"/>
  <c r="B31" i="17"/>
  <c r="F30" i="17"/>
  <c r="E30" i="17"/>
  <c r="D30" i="17"/>
  <c r="C30" i="17"/>
  <c r="B30" i="17"/>
  <c r="F29" i="17"/>
  <c r="E29" i="17"/>
  <c r="D29" i="17"/>
  <c r="C29" i="17"/>
  <c r="B29" i="17"/>
  <c r="D27" i="17"/>
  <c r="C27" i="17"/>
  <c r="B27" i="17"/>
  <c r="D26" i="17"/>
  <c r="C26" i="17"/>
  <c r="B26" i="17"/>
  <c r="D25" i="17"/>
  <c r="C25" i="17"/>
  <c r="B25" i="17"/>
  <c r="D23" i="17"/>
  <c r="C23" i="17"/>
  <c r="B23" i="17"/>
  <c r="F31" i="16"/>
  <c r="E31" i="16"/>
  <c r="D31" i="16"/>
  <c r="C31" i="16"/>
  <c r="B31" i="16"/>
  <c r="F30" i="16"/>
  <c r="E30" i="16"/>
  <c r="D30" i="16"/>
  <c r="C30" i="16"/>
  <c r="B30" i="16"/>
  <c r="F29" i="16"/>
  <c r="E29" i="16"/>
  <c r="D29" i="16"/>
  <c r="C29" i="16"/>
  <c r="B29" i="16"/>
  <c r="D27" i="16"/>
  <c r="C27" i="16"/>
  <c r="B27" i="16"/>
  <c r="D26" i="16"/>
  <c r="C26" i="16"/>
  <c r="B26" i="16"/>
  <c r="D25" i="16"/>
  <c r="C25" i="16"/>
  <c r="B25" i="16"/>
  <c r="D23" i="16"/>
  <c r="C23" i="16"/>
  <c r="B23" i="16"/>
  <c r="B29" i="15"/>
  <c r="C25" i="15"/>
  <c r="B25" i="15"/>
  <c r="F31" i="15"/>
  <c r="E31" i="15"/>
  <c r="D31" i="15"/>
  <c r="C31" i="15"/>
  <c r="B31" i="15"/>
  <c r="F30" i="15"/>
  <c r="E30" i="15"/>
  <c r="D30" i="15"/>
  <c r="C30" i="15"/>
  <c r="B30" i="15"/>
  <c r="F29" i="15"/>
  <c r="E29" i="15"/>
  <c r="D29" i="15"/>
  <c r="C29" i="15"/>
  <c r="D27" i="15"/>
  <c r="C27" i="15"/>
  <c r="B27" i="15"/>
  <c r="D26" i="15"/>
  <c r="C26" i="15"/>
  <c r="B26" i="15"/>
  <c r="D25" i="15"/>
  <c r="D23" i="15"/>
  <c r="C23" i="15"/>
  <c r="B23" i="15"/>
  <c r="F31" i="14"/>
  <c r="E31" i="14"/>
  <c r="D31" i="14"/>
  <c r="C31" i="14"/>
  <c r="B31" i="14"/>
  <c r="F30" i="14"/>
  <c r="E30" i="14"/>
  <c r="D30" i="14"/>
  <c r="C30" i="14"/>
  <c r="B30" i="14"/>
  <c r="F29" i="14"/>
  <c r="E29" i="14"/>
  <c r="D29" i="14"/>
  <c r="C29" i="14"/>
  <c r="B29" i="14"/>
  <c r="D27" i="14"/>
  <c r="C27" i="14"/>
  <c r="B27" i="14"/>
  <c r="D26" i="14"/>
  <c r="C26" i="14"/>
  <c r="B26" i="14"/>
  <c r="D25" i="14"/>
  <c r="C25" i="14"/>
  <c r="B25" i="14"/>
  <c r="D23" i="14"/>
  <c r="C23" i="14"/>
  <c r="B23" i="14"/>
  <c r="F30" i="13"/>
  <c r="E30" i="13"/>
  <c r="D30" i="13"/>
  <c r="C30" i="13"/>
  <c r="B30" i="13"/>
  <c r="F29" i="13"/>
  <c r="E29" i="13"/>
  <c r="D29" i="13"/>
  <c r="C29" i="13"/>
  <c r="B29" i="13"/>
  <c r="F28" i="13"/>
  <c r="E28" i="13"/>
  <c r="D28" i="13"/>
  <c r="C28" i="13"/>
  <c r="B28" i="13"/>
  <c r="D26" i="13"/>
  <c r="C26" i="13"/>
  <c r="B26" i="13"/>
  <c r="D25" i="13"/>
  <c r="C25" i="13"/>
  <c r="B25" i="13"/>
  <c r="D24" i="13"/>
  <c r="C24" i="13"/>
  <c r="B24" i="13"/>
  <c r="D22" i="13"/>
  <c r="C22" i="13"/>
  <c r="B22" i="13"/>
  <c r="D22" i="12"/>
  <c r="C22" i="12"/>
  <c r="F30" i="12"/>
  <c r="E30" i="12"/>
  <c r="D30" i="12"/>
  <c r="C30" i="12"/>
  <c r="B30" i="12"/>
  <c r="F29" i="12"/>
  <c r="E29" i="12"/>
  <c r="D29" i="12"/>
  <c r="C29" i="12"/>
  <c r="B29" i="12"/>
  <c r="F28" i="12"/>
  <c r="E28" i="12"/>
  <c r="D28" i="12"/>
  <c r="C28" i="12"/>
  <c r="B28" i="12"/>
  <c r="D26" i="12"/>
  <c r="C26" i="12"/>
  <c r="B26" i="12"/>
  <c r="D25" i="12"/>
  <c r="C25" i="12"/>
  <c r="B25" i="12"/>
  <c r="D24" i="12"/>
  <c r="C24" i="12"/>
  <c r="B24" i="12"/>
  <c r="B22" i="12"/>
  <c r="F30" i="11"/>
  <c r="E30" i="11"/>
  <c r="D30" i="11"/>
  <c r="C30" i="11"/>
  <c r="B30" i="11"/>
  <c r="F29" i="11"/>
  <c r="E29" i="11"/>
  <c r="D29" i="11"/>
  <c r="C29" i="11"/>
  <c r="B29" i="11"/>
  <c r="F28" i="11"/>
  <c r="E28" i="11"/>
  <c r="D28" i="11"/>
  <c r="C28" i="11"/>
  <c r="B28" i="11"/>
  <c r="D26" i="11"/>
  <c r="C26" i="11"/>
  <c r="B26" i="11"/>
  <c r="D25" i="11"/>
  <c r="C25" i="11"/>
  <c r="B25" i="11"/>
  <c r="D24" i="11"/>
  <c r="C24" i="11"/>
  <c r="B24" i="11"/>
  <c r="D22" i="11"/>
  <c r="C22" i="11"/>
  <c r="B22" i="11"/>
  <c r="B22" i="10"/>
  <c r="C22" i="10"/>
  <c r="D22" i="10"/>
  <c r="B24" i="10"/>
  <c r="C24" i="10"/>
  <c r="D24" i="10"/>
  <c r="B25" i="10"/>
  <c r="C25" i="10"/>
  <c r="D25" i="10"/>
  <c r="B26" i="10"/>
  <c r="C26" i="10"/>
  <c r="D26" i="10"/>
  <c r="B28" i="10"/>
  <c r="C28" i="10"/>
  <c r="D28" i="10"/>
  <c r="E28" i="10"/>
  <c r="F28" i="10"/>
  <c r="B29" i="10"/>
  <c r="C29" i="10"/>
  <c r="D29" i="10"/>
  <c r="E29" i="10"/>
  <c r="F29" i="10"/>
  <c r="B30" i="10"/>
  <c r="C30" i="10"/>
  <c r="D30" i="10"/>
  <c r="E30" i="10"/>
  <c r="F30" i="10"/>
  <c r="F30" i="9"/>
  <c r="E30" i="9"/>
  <c r="D30" i="9"/>
  <c r="C30" i="9"/>
  <c r="B30" i="9"/>
  <c r="F29" i="9"/>
  <c r="E29" i="9"/>
  <c r="D29" i="9"/>
  <c r="C29" i="9"/>
  <c r="B29" i="9"/>
  <c r="F28" i="9"/>
  <c r="E28" i="9"/>
  <c r="D28" i="9"/>
  <c r="C28" i="9"/>
  <c r="B28" i="9"/>
  <c r="D26" i="9"/>
  <c r="C26" i="9"/>
  <c r="B26" i="9"/>
  <c r="D25" i="9"/>
  <c r="C25" i="9"/>
  <c r="B25" i="9"/>
  <c r="D24" i="9"/>
  <c r="C24" i="9"/>
  <c r="B24" i="9"/>
  <c r="D22" i="9"/>
  <c r="C22" i="9"/>
  <c r="B22" i="9"/>
  <c r="D29" i="7"/>
  <c r="D28" i="7"/>
  <c r="F29" i="7"/>
  <c r="F28" i="7"/>
  <c r="F27" i="7"/>
  <c r="E29" i="7"/>
  <c r="E28" i="7"/>
  <c r="E27" i="7"/>
  <c r="C27" i="7"/>
  <c r="C28" i="7"/>
  <c r="C29" i="7"/>
  <c r="B29" i="7"/>
  <c r="B28" i="7"/>
  <c r="D27" i="7"/>
  <c r="B27" i="7"/>
  <c r="D25" i="7"/>
  <c r="C25" i="7"/>
  <c r="B25" i="7"/>
  <c r="D24" i="7"/>
  <c r="C24" i="7"/>
  <c r="B24" i="7"/>
  <c r="D23" i="7"/>
  <c r="C23" i="7"/>
  <c r="B23" i="7"/>
  <c r="D21" i="7"/>
  <c r="C21" i="7"/>
  <c r="B21" i="7"/>
  <c r="D29" i="6"/>
  <c r="D28" i="6"/>
  <c r="D27" i="6"/>
  <c r="C27" i="6"/>
  <c r="E29" i="6"/>
  <c r="E28" i="6"/>
  <c r="E27" i="6"/>
  <c r="F29" i="6"/>
  <c r="F28" i="6"/>
  <c r="F27" i="6"/>
  <c r="C29" i="6"/>
  <c r="C28" i="6"/>
  <c r="D25" i="6"/>
  <c r="D24" i="6"/>
  <c r="D23" i="6"/>
  <c r="C25" i="6"/>
  <c r="C24" i="6"/>
  <c r="C23" i="6"/>
  <c r="D21" i="6"/>
  <c r="C21" i="6"/>
  <c r="B29" i="6"/>
  <c r="B28" i="6"/>
  <c r="B27" i="6"/>
  <c r="B25" i="6"/>
  <c r="B24" i="6"/>
  <c r="B23" i="6"/>
  <c r="B21" i="6"/>
  <c r="D28" i="3"/>
  <c r="D29" i="3"/>
  <c r="F27" i="3"/>
  <c r="F28" i="3"/>
  <c r="F29" i="3"/>
  <c r="E29" i="3"/>
  <c r="E28" i="3"/>
  <c r="E27" i="3"/>
  <c r="C29" i="3"/>
  <c r="C28" i="3"/>
  <c r="C27" i="3"/>
  <c r="D27" i="3"/>
  <c r="D25" i="3"/>
  <c r="D24" i="3"/>
  <c r="D23" i="3"/>
  <c r="C25" i="3"/>
  <c r="C24" i="3"/>
  <c r="C23" i="3"/>
  <c r="D21" i="3"/>
  <c r="C21" i="3"/>
  <c r="B29" i="3"/>
  <c r="B28" i="3"/>
  <c r="B27" i="3"/>
  <c r="B25" i="3"/>
  <c r="B24" i="3"/>
  <c r="B23" i="3"/>
  <c r="B21" i="3"/>
  <c r="D29" i="2"/>
  <c r="D28" i="2"/>
  <c r="D27" i="2"/>
  <c r="F29" i="2"/>
  <c r="F28" i="2"/>
  <c r="F27" i="2"/>
  <c r="E28" i="2"/>
  <c r="E27" i="2"/>
  <c r="E29" i="2"/>
  <c r="C29" i="2"/>
  <c r="C28" i="2"/>
  <c r="C27" i="2"/>
  <c r="C21" i="2"/>
  <c r="D21" i="2"/>
  <c r="B21" i="2"/>
  <c r="D25" i="2"/>
  <c r="D24" i="2"/>
  <c r="D23" i="2"/>
  <c r="C25" i="2"/>
  <c r="C24" i="2"/>
  <c r="C23" i="2"/>
  <c r="B29" i="2"/>
  <c r="B28" i="2"/>
  <c r="B27" i="2"/>
  <c r="B25" i="2"/>
  <c r="B24" i="2"/>
  <c r="B23" i="2"/>
  <c r="D29" i="1"/>
  <c r="D28" i="1"/>
  <c r="D27" i="1"/>
  <c r="F27" i="1"/>
  <c r="F28" i="1"/>
  <c r="F29" i="1"/>
  <c r="E29" i="1"/>
  <c r="E28" i="1"/>
  <c r="E27" i="1"/>
  <c r="C27" i="1"/>
  <c r="C28" i="1"/>
  <c r="C29" i="1"/>
  <c r="C21" i="1"/>
  <c r="D21" i="1"/>
  <c r="B21" i="1"/>
  <c r="D25" i="1"/>
  <c r="D24" i="1"/>
  <c r="D23" i="1"/>
  <c r="C25" i="1"/>
  <c r="C24" i="1"/>
  <c r="C23" i="1"/>
  <c r="B29" i="1"/>
  <c r="B28" i="1"/>
  <c r="B27" i="1"/>
  <c r="B25" i="1"/>
  <c r="B24" i="1"/>
  <c r="B23" i="1"/>
  <c r="D29" i="5"/>
  <c r="D28" i="5"/>
  <c r="D27" i="5"/>
  <c r="F29" i="5"/>
  <c r="E29" i="5"/>
  <c r="E28" i="5"/>
  <c r="E27" i="5"/>
  <c r="C29" i="5"/>
  <c r="C28" i="5"/>
  <c r="C27" i="5"/>
  <c r="B29" i="5"/>
  <c r="F28" i="5"/>
  <c r="B28" i="5"/>
  <c r="F27" i="5"/>
  <c r="B27" i="5"/>
  <c r="D25" i="5"/>
  <c r="C25" i="5"/>
  <c r="B25" i="5"/>
  <c r="D24" i="5"/>
  <c r="C24" i="5"/>
  <c r="B24" i="5"/>
  <c r="D23" i="5"/>
  <c r="C23" i="5"/>
  <c r="B23" i="5"/>
  <c r="D21" i="5"/>
  <c r="C21" i="5"/>
  <c r="B21" i="5"/>
  <c r="F30" i="8"/>
  <c r="E30" i="8"/>
  <c r="D30" i="8"/>
  <c r="C30" i="8"/>
  <c r="B30" i="8"/>
  <c r="F29" i="8"/>
  <c r="E29" i="8"/>
  <c r="D29" i="8"/>
  <c r="C29" i="8"/>
  <c r="B29" i="8"/>
  <c r="F28" i="8"/>
  <c r="E28" i="8"/>
  <c r="D28" i="8"/>
  <c r="C28" i="8"/>
  <c r="B28" i="8"/>
  <c r="D26" i="8"/>
  <c r="C26" i="8"/>
  <c r="B26" i="8"/>
  <c r="D25" i="8"/>
  <c r="C25" i="8"/>
  <c r="B25" i="8"/>
  <c r="D24" i="8"/>
  <c r="C24" i="8"/>
  <c r="B24" i="8"/>
  <c r="D22" i="8"/>
  <c r="C22" i="8"/>
  <c r="B22" i="8"/>
</calcChain>
</file>

<file path=xl/sharedStrings.xml><?xml version="1.0" encoding="utf-8"?>
<sst xmlns="http://schemas.openxmlformats.org/spreadsheetml/2006/main" count="654" uniqueCount="102">
  <si>
    <t>Single</t>
  </si>
  <si>
    <t>Head of Household</t>
  </si>
  <si>
    <t>Married</t>
  </si>
  <si>
    <t>Personal Exemption</t>
  </si>
  <si>
    <t>Filing Threshold</t>
  </si>
  <si>
    <t>Number of Blind / Elderly Exemptions</t>
  </si>
  <si>
    <t>Standard</t>
  </si>
  <si>
    <t>Deductions</t>
  </si>
  <si>
    <t>Blind/Elderly</t>
  </si>
  <si>
    <t>0 children</t>
  </si>
  <si>
    <t>1 child</t>
  </si>
  <si>
    <t>2 children</t>
  </si>
  <si>
    <t>Standard Deduction for Dependents</t>
  </si>
  <si>
    <t>Taxable Income</t>
  </si>
  <si>
    <t>But not</t>
  </si>
  <si>
    <t>Rate</t>
  </si>
  <si>
    <t>  Over ---</t>
  </si>
  <si>
    <t>     over ---</t>
  </si>
  <si>
    <t>and over</t>
  </si>
  <si>
    <t>If your filing status is Head of Household</t>
  </si>
  <si>
    <t>If your filing status is Married filing separately</t>
  </si>
  <si>
    <t>Tax Year 2003 Tax Brackets</t>
  </si>
  <si>
    <t>(Revised)</t>
  </si>
  <si>
    <t>Tax Year 2005 Personal Exemptions and Deductions</t>
  </si>
  <si>
    <t>http://www.irs.gov/publications/p553/</t>
  </si>
  <si>
    <t>Publication 553 (1/2005), Highlights of 2004 Tax Changes: Internal Revenue Service, downloaded March 6, 2005 from:</t>
  </si>
  <si>
    <t>Tax Year 2004 Personal Exemptions and Deductions</t>
  </si>
  <si>
    <t>Publication 501 (2004), Exemptions, Standard Deduction, and Filing Information: Internal Revenue Service, downloaded December 1, 2004 from:</t>
  </si>
  <si>
    <t>http://www.irs.gov/publications/p501/</t>
  </si>
  <si>
    <t>Tax Year 2003 Personal Exemptions and Deductions</t>
  </si>
  <si>
    <t>Source:  CCH Incorporated downloaded on October 17, 2002 from:</t>
  </si>
  <si>
    <t>http://www.toolkit.cch.com/columns/taxes/02-085brackets.asp</t>
  </si>
  <si>
    <t>Revised Tax Rate Schedules: Internal Revenue Service, downloaded June 30, 2003 from:</t>
  </si>
  <si>
    <t>http://www.irs.gov/formspubs/article/0,,id=109877,00.html</t>
  </si>
  <si>
    <t>Jobs and Growth Tax Relief Reconciliation Act of 2003 (JGTRRA)</t>
  </si>
  <si>
    <t>Publication 553 (3/2006), Highlights of 2005 Tax Changes: Internal Revenue Service, downloaded July 19, 2006 from:</t>
  </si>
  <si>
    <t>Publication 505 (2/2006), Tax Withholding and Estimated Tax: Internal Revenue Service, downloaded July 19, 2006 from:</t>
  </si>
  <si>
    <t>Tax Year 2006 Personal Exemptions and Deductions</t>
  </si>
  <si>
    <t>Tax Year 2002 Personal Exemptions and Deductions</t>
  </si>
  <si>
    <t>(in dollars)</t>
  </si>
  <si>
    <t>Source:  U.S. Senate, Joint Economic Committee, September 20, 2001</t>
  </si>
  <si>
    <t>Tax Year 2001 Personal Exemptions and Deductions</t>
  </si>
  <si>
    <t>Numer of Blind / Elderly Exemptions</t>
  </si>
  <si>
    <t>0 kids</t>
  </si>
  <si>
    <t>1 kid</t>
  </si>
  <si>
    <t>2 kids</t>
  </si>
  <si>
    <t>Source: Internal Revenue Service, 2001</t>
  </si>
  <si>
    <t>Tax Year 2007 Personal Exemptions and Deductions</t>
  </si>
  <si>
    <t>Tax Notes magazine, October 9, 2006.</t>
  </si>
  <si>
    <t>Source: James Young, "Inflation Adjustments Affecting Individual Taxpayers in 2007,"</t>
  </si>
  <si>
    <t>Tax Year 2008 Personal Exemptions and Deductions</t>
  </si>
  <si>
    <t xml:space="preserve">Source: Internal Revenue Service, Revenue Procedure 2007-66, downloaded </t>
  </si>
  <si>
    <t>November 1, 2007 from http://www.irs.gov/pub/irs-drop/rp-07-66.pdf</t>
  </si>
  <si>
    <t>Tax Year 2009 Personal Exemptions and Deductions</t>
  </si>
  <si>
    <t xml:space="preserve">Source: Internal Revenue Service, Revenue Procedure 2008-66, downloaded </t>
  </si>
  <si>
    <t>Tax Year 2010 Personal Exemptions and Deductions</t>
  </si>
  <si>
    <t xml:space="preserve">Source: Internal Revenue Service, Revenue Procedure 2009-50, downloaded </t>
  </si>
  <si>
    <t>October 21, 2009 from http://www.irs.gov/pub/irs-drop/rp-09-50.pdf.</t>
  </si>
  <si>
    <t>November 3, 2008 from http://www.irs.gov/pub/irs-drop/rp-08-66.pdf</t>
  </si>
  <si>
    <t>Tax Year 2011 Personal Exemptions and Deductions</t>
  </si>
  <si>
    <t xml:space="preserve">Source: Internal Revenue Service, Revenue Procedure 2011-12, downloaded </t>
  </si>
  <si>
    <t>January 14, 2011 from http://www.irs.gov/pub/irs-drop/rp-11-12.pdf</t>
  </si>
  <si>
    <t>Tax Year 2012 Personal Exemptions and Deductions</t>
  </si>
  <si>
    <t xml:space="preserve">Source: Internal Revenue Service, Revenue Procedure 2011-52, downloaded </t>
  </si>
  <si>
    <t>January 10, 2012 from http://www.irs.gov/pub/irs-drop/rp-11-52.pdf</t>
  </si>
  <si>
    <t>Tax Year 2013 Personal Exemptions and Deductions</t>
  </si>
  <si>
    <t>Personal Exemption:</t>
  </si>
  <si>
    <t>Deductions:</t>
  </si>
  <si>
    <t>Standard Deduction for Dependents:</t>
  </si>
  <si>
    <t>Filing Threshold:</t>
  </si>
  <si>
    <t>http://www.irs.gov/pub/irs-drop/rp-11-52.pdf</t>
  </si>
  <si>
    <t>Source: Internal Revenue Service, Revenue Procedure 2013-15 dated January 28, 2013</t>
  </si>
  <si>
    <t>Tax Year 2014 Personal Exemptions and Deductions</t>
  </si>
  <si>
    <t>http://www.irs.gov/pub/irs-drop/rp-13-35.pdf</t>
  </si>
  <si>
    <t xml:space="preserve">Source: Internal Revenue Service, Revenue Procedure 2013-35 </t>
  </si>
  <si>
    <t>Source: Internal Revenue Service, Revenue Procedure 2014-61</t>
  </si>
  <si>
    <t>http://www.irs.gov/pub/irs-drop/rp-14-61.pdf</t>
  </si>
  <si>
    <t>Tax Year 2015 Personal Exemptions and Deductions</t>
  </si>
  <si>
    <t>Tax Year 2016 Personal Exemptions and Deductions</t>
  </si>
  <si>
    <t>Source: Internal Revenue Service, Revenue Procedure 2015-53</t>
  </si>
  <si>
    <t>https://www.irs.gov/pub/irs-drop/rp-15-53.pdf</t>
  </si>
  <si>
    <r>
      <t xml:space="preserve">If your filing status is </t>
    </r>
    <r>
      <rPr>
        <b/>
        <sz val="10"/>
        <rFont val="Avenir LT Std 65 Medium"/>
        <family val="2"/>
      </rPr>
      <t>Single</t>
    </r>
  </si>
  <si>
    <r>
      <t xml:space="preserve">If your filing status is </t>
    </r>
    <r>
      <rPr>
        <b/>
        <sz val="10"/>
        <rFont val="Avenir LT Std 65 Medium"/>
        <family val="2"/>
      </rPr>
      <t>Married filing jointly</t>
    </r>
  </si>
  <si>
    <t>Tax Year 2017 Personal Exemptions and Deductions</t>
  </si>
  <si>
    <t>Source: Internal Revenue Service, Revenue Procedure 2016-55</t>
  </si>
  <si>
    <t>https://www.irs.gov/pub/irs-drop/rp-16-55.pdf</t>
  </si>
  <si>
    <t>Tax Year 2018 Personal Exemptions and Deductions</t>
  </si>
  <si>
    <t>https://www.irs.gov/publications/p501</t>
  </si>
  <si>
    <t>Source: Internal Revenue Service, Publication 501</t>
  </si>
  <si>
    <t>Tax Year 2019 Personal Exemptions and Deductions</t>
  </si>
  <si>
    <t>Tax Year 2020 Personal Exemptions and Deductions</t>
  </si>
  <si>
    <t>Source: Internal Revenue Service, Publication 501; Tables 6, 7 and 8</t>
  </si>
  <si>
    <t>Tax Year 2021 Personal Exemptions and Deductions</t>
  </si>
  <si>
    <t>https://www.irs.gov/pub/irs-prior/p501--2021.pdf</t>
  </si>
  <si>
    <t>Tax Year 2022 Personal Exemptions and Deductions</t>
  </si>
  <si>
    <t>Tax Year 2023 Personal Exemptions and Deductions</t>
  </si>
  <si>
    <t>Source: Internal Revenue Service, Publication 501; Tables 6, 7 and 8. May 2024.</t>
  </si>
  <si>
    <t>https://www.irs.gov/pub/irs-prior/p501--2022.pdf</t>
  </si>
  <si>
    <t>Tax Year 2024 Personal Exemptions and Deductions</t>
  </si>
  <si>
    <t>https://www.irs.gov/pub/irs-prior/p501--2023.pdf</t>
  </si>
  <si>
    <t>https://www.irs.gov/publications/p505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</si>
  <si>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Internal Revenue Service, Publication 505 (2024), Tax Withholding and Estimated Tax. Accessed May 10,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</si>
</sst>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d\-mmm\-yy;@"/>
  </numFmts>
  <fonts count="18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venir LT Std 65 Medium"/>
      <family val="2"/>
    </font>
    <font>
      <sz val="11"/>
      <name val="Avenir LT Std 65 Medium"/>
      <family val="2"/>
    </font>
    <font>
      <b/>
      <sz val="11"/>
      <name val="Avenir LT Std 65 Medium"/>
      <family val="2"/>
    </font>
    <font>
      <b/>
      <sz val="12"/>
      <name val="Avenir LT Std 65 Medium"/>
      <family val="2"/>
    </font>
    <font>
      <u/>
      <sz val="10"/>
      <color indexed="12"/>
      <name val="Avenir LT Std 65 Medium"/>
      <family val="2"/>
    </font>
    <font>
      <sz val="10"/>
      <name val="Avenir LT Std 65 Medium"/>
      <family val="2"/>
    </font>
    <font>
      <sz val="9"/>
      <name val="Avenir LT Std 65 Medium"/>
      <family val="2"/>
    </font>
    <font>
      <i/>
      <sz val="9"/>
      <name val="Avenir LT Std 65 Medium"/>
      <family val="2"/>
    </font>
    <font>
      <u/>
      <sz val="11"/>
      <color indexed="12"/>
      <name val="Avenir LT Std 65 Medium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36">
    <xf numFmtId="0" fontId="0" fillId="0" borderId="0" xfId="0"/>
    <xf numFmtId="165" fontId="5" fillId="0" borderId="0" xfId="3" applyNumberFormat="1" applyFont="1" applyAlignment="1">
      <alignment horizontal="left"/>
    </xf>
    <xf numFmtId="0" fontId="6" fillId="0" borderId="0" xfId="0" applyFont="1"/>
    <xf numFmtId="165" fontId="7" fillId="0" borderId="0" xfId="3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6" fontId="6" fillId="0" borderId="0" xfId="0" applyNumberFormat="1" applyFont="1" applyBorder="1" applyAlignment="1">
      <alignment wrapText="1"/>
    </xf>
    <xf numFmtId="164" fontId="6" fillId="0" borderId="0" xfId="0" applyNumberFormat="1" applyFont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6" fillId="0" borderId="0" xfId="0" applyFont="1" applyAlignment="1"/>
    <xf numFmtId="3" fontId="6" fillId="0" borderId="0" xfId="0" applyNumberFormat="1" applyFont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/>
    <xf numFmtId="3" fontId="6" fillId="0" borderId="0" xfId="0" applyNumberFormat="1" applyFont="1" applyBorder="1" applyAlignment="1">
      <alignment horizontal="right"/>
    </xf>
    <xf numFmtId="0" fontId="6" fillId="0" borderId="1" xfId="0" applyFont="1" applyBorder="1" applyAlignment="1"/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/>
    <xf numFmtId="164" fontId="6" fillId="0" borderId="0" xfId="1" applyNumberFormat="1" applyFont="1" applyBorder="1" applyAlignment="1">
      <alignment horizontal="right"/>
    </xf>
    <xf numFmtId="0" fontId="7" fillId="0" borderId="2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6" fillId="0" borderId="3" xfId="0" applyFont="1" applyBorder="1" applyAlignment="1"/>
    <xf numFmtId="3" fontId="6" fillId="0" borderId="0" xfId="0" applyNumberFormat="1" applyFont="1"/>
    <xf numFmtId="0" fontId="6" fillId="0" borderId="0" xfId="0" applyFont="1" applyAlignment="1">
      <alignment horizontal="left" indent="1"/>
    </xf>
    <xf numFmtId="3" fontId="6" fillId="0" borderId="0" xfId="0" applyNumberFormat="1" applyFont="1" applyBorder="1"/>
    <xf numFmtId="0" fontId="6" fillId="0" borderId="0" xfId="0" applyFont="1" applyBorder="1" applyAlignment="1">
      <alignment horizontal="left" indent="1"/>
    </xf>
    <xf numFmtId="0" fontId="6" fillId="0" borderId="1" xfId="0" applyFont="1" applyBorder="1" applyAlignment="1">
      <alignment horizontal="left" indent="1"/>
    </xf>
    <xf numFmtId="3" fontId="6" fillId="0" borderId="1" xfId="0" applyNumberFormat="1" applyFont="1" applyBorder="1"/>
    <xf numFmtId="0" fontId="9" fillId="0" borderId="0" xfId="2" applyFont="1" applyAlignment="1" applyProtection="1"/>
    <xf numFmtId="0" fontId="10" fillId="0" borderId="0" xfId="0" applyFont="1" applyAlignment="1">
      <alignment horizontal="centerContinuous"/>
    </xf>
    <xf numFmtId="0" fontId="10" fillId="0" borderId="0" xfId="0" applyFont="1"/>
    <xf numFmtId="0" fontId="5" fillId="0" borderId="0" xfId="0" applyFont="1" applyAlignment="1"/>
    <xf numFmtId="164" fontId="10" fillId="0" borderId="0" xfId="0" applyNumberFormat="1" applyFont="1"/>
    <xf numFmtId="0" fontId="5" fillId="0" borderId="0" xfId="0" applyFont="1"/>
    <xf numFmtId="0" fontId="10" fillId="0" borderId="2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/>
    <xf numFmtId="3" fontId="10" fillId="0" borderId="0" xfId="0" applyNumberFormat="1" applyFont="1" applyAlignment="1">
      <alignment horizontal="center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center"/>
    </xf>
    <xf numFmtId="0" fontId="10" fillId="0" borderId="1" xfId="0" applyFont="1" applyBorder="1" applyAlignment="1"/>
    <xf numFmtId="3" fontId="10" fillId="0" borderId="1" xfId="0" applyNumberFormat="1" applyFont="1" applyBorder="1" applyAlignment="1">
      <alignment horizontal="center"/>
    </xf>
    <xf numFmtId="0" fontId="5" fillId="0" borderId="0" xfId="0" applyFont="1" applyFill="1" applyBorder="1" applyAlignment="1"/>
    <xf numFmtId="164" fontId="10" fillId="0" borderId="0" xfId="1" applyNumberFormat="1" applyFont="1" applyBorder="1" applyAlignment="1">
      <alignment horizontal="right"/>
    </xf>
    <xf numFmtId="0" fontId="10" fillId="0" borderId="1" xfId="0" applyFont="1" applyBorder="1" applyAlignment="1">
      <alignment horizontal="centerContinuous"/>
    </xf>
    <xf numFmtId="0" fontId="10" fillId="0" borderId="3" xfId="0" applyFont="1" applyBorder="1"/>
    <xf numFmtId="3" fontId="10" fillId="0" borderId="0" xfId="0" applyNumberFormat="1" applyFont="1"/>
    <xf numFmtId="0" fontId="10" fillId="0" borderId="0" xfId="0" applyFont="1" applyAlignment="1">
      <alignment horizontal="left" indent="1"/>
    </xf>
    <xf numFmtId="0" fontId="10" fillId="0" borderId="0" xfId="0" applyFont="1" applyBorder="1" applyAlignment="1">
      <alignment horizontal="left" indent="1"/>
    </xf>
    <xf numFmtId="3" fontId="10" fillId="0" borderId="0" xfId="0" applyNumberFormat="1" applyFont="1" applyBorder="1"/>
    <xf numFmtId="0" fontId="10" fillId="0" borderId="0" xfId="0" applyFont="1" applyBorder="1"/>
    <xf numFmtId="0" fontId="10" fillId="0" borderId="1" xfId="0" applyFont="1" applyBorder="1" applyAlignment="1">
      <alignment horizontal="left" indent="1"/>
    </xf>
    <xf numFmtId="3" fontId="10" fillId="0" borderId="1" xfId="0" applyNumberFormat="1" applyFont="1" applyBorder="1"/>
    <xf numFmtId="164" fontId="10" fillId="0" borderId="0" xfId="0" applyNumberFormat="1" applyFont="1" applyAlignment="1"/>
    <xf numFmtId="0" fontId="5" fillId="0" borderId="0" xfId="0" applyFont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/>
    <xf numFmtId="6" fontId="10" fillId="0" borderId="0" xfId="0" applyNumberFormat="1" applyFont="1" applyBorder="1" applyAlignment="1">
      <alignment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/>
    <xf numFmtId="0" fontId="11" fillId="0" borderId="0" xfId="0" applyFont="1" applyBorder="1" applyAlignment="1"/>
    <xf numFmtId="0" fontId="11" fillId="0" borderId="0" xfId="0" applyFont="1"/>
    <xf numFmtId="0" fontId="11" fillId="0" borderId="4" xfId="0" applyFont="1" applyBorder="1" applyAlignment="1"/>
    <xf numFmtId="0" fontId="11" fillId="0" borderId="0" xfId="0" applyFont="1" applyBorder="1"/>
    <xf numFmtId="0" fontId="11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6" fontId="11" fillId="0" borderId="0" xfId="0" applyNumberFormat="1" applyFont="1" applyBorder="1" applyAlignment="1">
      <alignment horizontal="right"/>
    </xf>
    <xf numFmtId="9" fontId="11" fillId="0" borderId="0" xfId="0" applyNumberFormat="1" applyFont="1" applyBorder="1" applyAlignment="1">
      <alignment horizontal="center"/>
    </xf>
    <xf numFmtId="6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9" fontId="11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10" fontId="11" fillId="0" borderId="0" xfId="0" applyNumberFormat="1" applyFont="1" applyBorder="1" applyAlignment="1">
      <alignment horizontal="center"/>
    </xf>
    <xf numFmtId="6" fontId="11" fillId="0" borderId="0" xfId="0" applyNumberFormat="1" applyFont="1"/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3" fillId="0" borderId="0" xfId="2" applyFont="1" applyAlignment="1" applyProtection="1"/>
    <xf numFmtId="0" fontId="2" fillId="0" borderId="0" xfId="2" applyAlignment="1" applyProtection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1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164" fontId="6" fillId="0" borderId="0" xfId="0" applyNumberFormat="1" applyFont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6" fillId="0" borderId="0" xfId="0" applyNumberFormat="1" applyFont="1"/>
    <xf numFmtId="164" fontId="6" fillId="0" borderId="0" xfId="0" applyNumberFormat="1" applyFont="1" applyBorder="1"/>
    <xf numFmtId="164" fontId="6" fillId="0" borderId="1" xfId="0" applyNumberFormat="1" applyFont="1" applyBorder="1"/>
    <xf numFmtId="165" fontId="14" fillId="0" borderId="0" xfId="3" applyNumberFormat="1" applyFont="1" applyAlignment="1">
      <alignment horizontal="left"/>
    </xf>
    <xf numFmtId="0" fontId="15" fillId="0" borderId="0" xfId="0" applyFont="1"/>
    <xf numFmtId="165" fontId="16" fillId="0" borderId="0" xfId="3" applyNumberFormat="1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6" fontId="15" fillId="0" borderId="0" xfId="0" applyNumberFormat="1" applyFont="1" applyBorder="1" applyAlignment="1">
      <alignment wrapText="1"/>
    </xf>
    <xf numFmtId="164" fontId="15" fillId="0" borderId="0" xfId="0" applyNumberFormat="1" applyFont="1" applyAlignme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Continuous"/>
    </xf>
    <xf numFmtId="0" fontId="16" fillId="0" borderId="0" xfId="0" applyFont="1" applyBorder="1" applyAlignment="1">
      <alignment horizontal="centerContinuous"/>
    </xf>
    <xf numFmtId="0" fontId="15" fillId="0" borderId="0" xfId="0" applyFont="1" applyAlignment="1"/>
    <xf numFmtId="164" fontId="15" fillId="0" borderId="0" xfId="0" applyNumberFormat="1" applyFont="1" applyAlignment="1">
      <alignment horizontal="right"/>
    </xf>
    <xf numFmtId="0" fontId="15" fillId="0" borderId="0" xfId="0" applyFont="1" applyBorder="1"/>
    <xf numFmtId="0" fontId="15" fillId="0" borderId="0" xfId="0" applyFont="1" applyBorder="1" applyAlignment="1"/>
    <xf numFmtId="164" fontId="15" fillId="0" borderId="0" xfId="0" applyNumberFormat="1" applyFont="1" applyBorder="1" applyAlignment="1">
      <alignment horizontal="right"/>
    </xf>
    <xf numFmtId="0" fontId="15" fillId="0" borderId="1" xfId="0" applyFont="1" applyBorder="1" applyAlignment="1"/>
    <xf numFmtId="164" fontId="15" fillId="0" borderId="1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center"/>
    </xf>
    <xf numFmtId="0" fontId="16" fillId="0" borderId="0" xfId="0" applyFont="1" applyFill="1" applyBorder="1" applyAlignment="1"/>
    <xf numFmtId="164" fontId="15" fillId="0" borderId="0" xfId="1" applyNumberFormat="1" applyFont="1" applyBorder="1" applyAlignment="1">
      <alignment horizontal="right"/>
    </xf>
    <xf numFmtId="0" fontId="16" fillId="0" borderId="2" xfId="0" applyFont="1" applyBorder="1" applyAlignment="1">
      <alignment horizontal="centerContinuous"/>
    </xf>
    <xf numFmtId="0" fontId="15" fillId="0" borderId="1" xfId="0" applyFont="1" applyBorder="1" applyAlignment="1">
      <alignment horizontal="centerContinuous"/>
    </xf>
    <xf numFmtId="0" fontId="15" fillId="0" borderId="3" xfId="0" applyFont="1" applyBorder="1" applyAlignment="1"/>
    <xf numFmtId="164" fontId="15" fillId="0" borderId="0" xfId="0" applyNumberFormat="1" applyFont="1"/>
    <xf numFmtId="0" fontId="15" fillId="0" borderId="0" xfId="0" applyFont="1" applyAlignment="1">
      <alignment horizontal="left" indent="1"/>
    </xf>
    <xf numFmtId="164" fontId="15" fillId="0" borderId="0" xfId="0" applyNumberFormat="1" applyFont="1" applyBorder="1"/>
    <xf numFmtId="0" fontId="15" fillId="0" borderId="0" xfId="0" applyFont="1" applyBorder="1" applyAlignment="1">
      <alignment horizontal="left" indent="1"/>
    </xf>
    <xf numFmtId="0" fontId="15" fillId="0" borderId="1" xfId="0" applyFont="1" applyBorder="1" applyAlignment="1">
      <alignment horizontal="left" indent="1"/>
    </xf>
    <xf numFmtId="164" fontId="15" fillId="0" borderId="1" xfId="0" applyNumberFormat="1" applyFont="1" applyBorder="1"/>
    <xf numFmtId="3" fontId="15" fillId="0" borderId="0" xfId="0" applyNumberFormat="1" applyFont="1" applyBorder="1"/>
    <xf numFmtId="0" fontId="2" fillId="0" borderId="0" xfId="2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</cellXfs>
  <cellStyles count="4">
    <cellStyle name="Currency" xfId="1" builtinId="4"/>
    <cellStyle name="Hyperlink" xfId="2" builtinId="8"/>
    <cellStyle name="Normal" xfId="0" builtinId="0"/>
    <cellStyle name="Normal_98in34mt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rs.gov/publications/p505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rs.gov/pub/irs-drop/rp-13-35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irs.gov/pub/irs-drop/rp-11-52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rs.gov/pub/irs-prior/p501--2023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rs.gov/pub/irs-prior/p501--2022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irs.gov/pub/irs-prior/p501--2021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irs.gov/publications/p50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irs.gov/publications/p50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irs.gov/publications/p50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809D-C5AC-49A4-AD19-7C1E218B8A15}">
  <dimension ref="A1:F35"/>
  <sheetViews>
    <sheetView showGridLines="0" tabSelected="1" workbookViewId="0"/>
  </sheetViews>
  <sheetFormatPr defaultColWidth="9.109375" defaultRowHeight="13.8"/>
  <cols>
    <col min="1" max="2" width="19.109375" style="2" customWidth="1"/>
    <col min="3" max="3" width="9.88671875" style="2" customWidth="1"/>
    <col min="4" max="4" width="12.6640625" style="2" bestFit="1" customWidth="1"/>
    <col min="5" max="6" width="11" style="2" bestFit="1" customWidth="1"/>
    <col min="7" max="16384" width="9.109375" style="2"/>
  </cols>
  <sheetData>
    <row r="1" spans="1:6">
      <c r="A1" s="101">
        <v>45422</v>
      </c>
      <c r="B1" s="102"/>
      <c r="C1" s="102"/>
      <c r="D1" s="102"/>
      <c r="E1" s="102"/>
      <c r="F1" s="102"/>
    </row>
    <row r="2" spans="1:6">
      <c r="A2" s="103"/>
      <c r="B2" s="102"/>
      <c r="C2" s="102"/>
      <c r="D2" s="102"/>
      <c r="E2" s="102"/>
      <c r="F2" s="102"/>
    </row>
    <row r="3" spans="1:6" ht="15.6">
      <c r="A3" s="104" t="s">
        <v>98</v>
      </c>
      <c r="B3" s="104"/>
      <c r="C3" s="104"/>
      <c r="D3" s="104"/>
      <c r="E3" s="104"/>
      <c r="F3" s="104"/>
    </row>
    <row r="4" spans="1:6">
      <c r="A4" s="105"/>
      <c r="B4" s="105"/>
      <c r="C4" s="105"/>
      <c r="D4" s="105"/>
      <c r="E4" s="105"/>
      <c r="F4" s="105"/>
    </row>
    <row r="5" spans="1:6">
      <c r="A5" s="102"/>
      <c r="B5" s="102"/>
      <c r="C5" s="102"/>
      <c r="D5" s="102"/>
      <c r="E5" s="102"/>
      <c r="F5" s="102"/>
    </row>
    <row r="6" spans="1:6">
      <c r="A6" s="106" t="s">
        <v>66</v>
      </c>
      <c r="B6" s="102"/>
      <c r="C6" s="107">
        <v>0</v>
      </c>
      <c r="D6" s="102"/>
      <c r="E6" s="106"/>
      <c r="F6" s="106"/>
    </row>
    <row r="7" spans="1:6">
      <c r="A7" s="106"/>
      <c r="B7" s="108"/>
      <c r="C7" s="102"/>
      <c r="D7" s="102"/>
      <c r="E7" s="106"/>
      <c r="F7" s="106"/>
    </row>
    <row r="8" spans="1:6">
      <c r="A8" s="102"/>
      <c r="B8" s="102"/>
      <c r="C8" s="102"/>
      <c r="D8" s="102"/>
      <c r="E8" s="102"/>
      <c r="F8" s="102"/>
    </row>
    <row r="9" spans="1:6">
      <c r="A9" s="106" t="s">
        <v>67</v>
      </c>
      <c r="B9" s="109"/>
      <c r="C9" s="110" t="s">
        <v>6</v>
      </c>
      <c r="D9" s="109" t="s">
        <v>8</v>
      </c>
      <c r="E9" s="111"/>
      <c r="F9" s="111"/>
    </row>
    <row r="10" spans="1:6">
      <c r="A10" s="112"/>
      <c r="B10" s="113" t="s">
        <v>0</v>
      </c>
      <c r="C10" s="114">
        <v>14600</v>
      </c>
      <c r="D10" s="114">
        <f>C23-B23</f>
        <v>1950</v>
      </c>
      <c r="E10" s="111"/>
      <c r="F10" s="111"/>
    </row>
    <row r="11" spans="1:6">
      <c r="A11" s="115"/>
      <c r="B11" s="116" t="s">
        <v>1</v>
      </c>
      <c r="C11" s="117">
        <v>21900</v>
      </c>
      <c r="D11" s="114">
        <f>C25-B25</f>
        <v>1950</v>
      </c>
      <c r="E11" s="102"/>
      <c r="F11" s="102"/>
    </row>
    <row r="12" spans="1:6">
      <c r="A12" s="102"/>
      <c r="B12" s="118" t="s">
        <v>2</v>
      </c>
      <c r="C12" s="119">
        <v>29200</v>
      </c>
      <c r="D12" s="119">
        <f>C29-B29</f>
        <v>1550</v>
      </c>
      <c r="E12" s="102"/>
      <c r="F12" s="102"/>
    </row>
    <row r="13" spans="1:6">
      <c r="A13" s="102"/>
      <c r="B13" s="102"/>
      <c r="C13" s="102"/>
      <c r="D13" s="102"/>
      <c r="E13" s="102"/>
      <c r="F13" s="102"/>
    </row>
    <row r="14" spans="1:6">
      <c r="A14" s="102"/>
      <c r="B14" s="102"/>
      <c r="C14" s="102"/>
      <c r="D14" s="102"/>
      <c r="E14" s="102"/>
      <c r="F14" s="102"/>
    </row>
    <row r="15" spans="1:6">
      <c r="A15" s="116"/>
      <c r="B15" s="120"/>
      <c r="C15" s="120"/>
      <c r="D15" s="102"/>
      <c r="E15" s="102"/>
      <c r="F15" s="102"/>
    </row>
    <row r="16" spans="1:6">
      <c r="A16" s="121" t="s">
        <v>68</v>
      </c>
      <c r="B16" s="120"/>
      <c r="C16" s="122">
        <v>1300</v>
      </c>
      <c r="D16" s="102"/>
      <c r="E16" s="102"/>
      <c r="F16" s="102"/>
    </row>
    <row r="17" spans="1:6">
      <c r="A17" s="116"/>
      <c r="B17" s="102"/>
      <c r="C17" s="120"/>
      <c r="D17" s="102"/>
      <c r="E17" s="102"/>
      <c r="F17" s="102"/>
    </row>
    <row r="18" spans="1:6">
      <c r="A18" s="113"/>
      <c r="B18" s="102"/>
      <c r="C18" s="102"/>
      <c r="D18" s="102"/>
      <c r="E18" s="102"/>
      <c r="F18" s="102"/>
    </row>
    <row r="19" spans="1:6">
      <c r="A19" s="106" t="s">
        <v>69</v>
      </c>
      <c r="B19" s="111"/>
      <c r="C19" s="111"/>
      <c r="D19" s="111"/>
      <c r="E19" s="111"/>
      <c r="F19" s="111"/>
    </row>
    <row r="20" spans="1:6" ht="14.4" thickBot="1">
      <c r="A20" s="123"/>
      <c r="B20" s="123"/>
      <c r="C20" s="123"/>
      <c r="D20" s="123"/>
      <c r="E20" s="123"/>
      <c r="F20" s="123"/>
    </row>
    <row r="21" spans="1:6" ht="14.4" thickTop="1">
      <c r="A21" s="102"/>
      <c r="B21" s="124" t="s">
        <v>5</v>
      </c>
      <c r="C21" s="124"/>
      <c r="D21" s="124"/>
      <c r="E21" s="124"/>
      <c r="F21" s="124"/>
    </row>
    <row r="22" spans="1:6">
      <c r="A22" s="102"/>
      <c r="B22" s="125">
        <v>0</v>
      </c>
      <c r="C22" s="125">
        <v>1</v>
      </c>
      <c r="D22" s="125">
        <v>2</v>
      </c>
      <c r="E22" s="125">
        <v>3</v>
      </c>
      <c r="F22" s="125">
        <v>4</v>
      </c>
    </row>
    <row r="23" spans="1:6">
      <c r="A23" s="102" t="s">
        <v>0</v>
      </c>
      <c r="B23" s="126">
        <f>C10</f>
        <v>14600</v>
      </c>
      <c r="C23" s="126">
        <v>16550</v>
      </c>
      <c r="D23" s="126">
        <v>18500</v>
      </c>
      <c r="E23" s="126"/>
      <c r="F23" s="126"/>
    </row>
    <row r="24" spans="1:6">
      <c r="A24" s="102" t="s">
        <v>1</v>
      </c>
      <c r="B24" s="126"/>
      <c r="C24" s="126"/>
      <c r="D24" s="126"/>
      <c r="E24" s="126"/>
      <c r="F24" s="126"/>
    </row>
    <row r="25" spans="1:6">
      <c r="A25" s="127" t="s">
        <v>9</v>
      </c>
      <c r="B25" s="126">
        <f>C6+C11</f>
        <v>21900</v>
      </c>
      <c r="C25" s="126">
        <v>23850</v>
      </c>
      <c r="D25" s="126">
        <v>25800</v>
      </c>
      <c r="E25" s="126"/>
      <c r="F25" s="126"/>
    </row>
    <row r="26" spans="1:6">
      <c r="A26" s="127" t="s">
        <v>10</v>
      </c>
      <c r="B26" s="126">
        <f>2*C6+C11</f>
        <v>21900</v>
      </c>
      <c r="C26" s="126">
        <f>2*C6+C11+D11</f>
        <v>23850</v>
      </c>
      <c r="D26" s="126">
        <f>2*C6+C11+D11*2</f>
        <v>25800</v>
      </c>
      <c r="E26" s="126"/>
      <c r="F26" s="126"/>
    </row>
    <row r="27" spans="1:6">
      <c r="A27" s="127" t="s">
        <v>11</v>
      </c>
      <c r="B27" s="126">
        <f>3*C6+C11</f>
        <v>21900</v>
      </c>
      <c r="C27" s="126">
        <f>3*C6+C11+D11</f>
        <v>23850</v>
      </c>
      <c r="D27" s="126">
        <f>3*C6+C11+D11*2</f>
        <v>25800</v>
      </c>
      <c r="E27" s="126"/>
      <c r="F27" s="126"/>
    </row>
    <row r="28" spans="1:6">
      <c r="A28" s="115" t="s">
        <v>2</v>
      </c>
      <c r="B28" s="128"/>
      <c r="C28" s="128"/>
      <c r="D28" s="128"/>
      <c r="E28" s="128"/>
      <c r="F28" s="128"/>
    </row>
    <row r="29" spans="1:6">
      <c r="A29" s="129" t="s">
        <v>9</v>
      </c>
      <c r="B29" s="128">
        <f>C12</f>
        <v>29200</v>
      </c>
      <c r="C29" s="128">
        <v>30750</v>
      </c>
      <c r="D29" s="128">
        <v>32300</v>
      </c>
      <c r="E29" s="128">
        <v>33850</v>
      </c>
      <c r="F29" s="128">
        <v>35400</v>
      </c>
    </row>
    <row r="30" spans="1:6">
      <c r="A30" s="129" t="s">
        <v>10</v>
      </c>
      <c r="B30" s="128">
        <f>3*C6+C12</f>
        <v>29200</v>
      </c>
      <c r="C30" s="128">
        <f>3*C6+C12+D12</f>
        <v>30750</v>
      </c>
      <c r="D30" s="128">
        <f>3*C6+C12+D12*2</f>
        <v>32300</v>
      </c>
      <c r="E30" s="128">
        <f>3*C6+C12+D12*3</f>
        <v>33850</v>
      </c>
      <c r="F30" s="128">
        <f>3*C6+C12+$D$12*4</f>
        <v>35400</v>
      </c>
    </row>
    <row r="31" spans="1:6">
      <c r="A31" s="130" t="s">
        <v>11</v>
      </c>
      <c r="B31" s="131">
        <f>4*C6+C12</f>
        <v>29200</v>
      </c>
      <c r="C31" s="131">
        <f>4*C6+C12+D12</f>
        <v>30750</v>
      </c>
      <c r="D31" s="131">
        <f>4*C6+C12+D12*2</f>
        <v>32300</v>
      </c>
      <c r="E31" s="131">
        <f>4*C6+C12+D12*3</f>
        <v>33850</v>
      </c>
      <c r="F31" s="131">
        <f>4*C6+C12+D12*4</f>
        <v>35400</v>
      </c>
    </row>
    <row r="32" spans="1:6">
      <c r="A32" s="129"/>
      <c r="B32" s="132"/>
      <c r="C32" s="132"/>
      <c r="D32" s="132"/>
      <c r="E32" s="132"/>
      <c r="F32" s="132"/>
    </row>
    <row r="33" spans="1:6">
      <c r="A33" s="129"/>
      <c r="B33" s="132"/>
      <c r="C33" s="132"/>
      <c r="D33" s="132"/>
      <c r="E33" s="132"/>
      <c r="F33" s="132"/>
    </row>
    <row r="34" spans="1:6" ht="28.8" customHeight="1">
      <c r="A34" s="134" t="s">
        <v>101</v>
      </c>
      <c r="B34" s="134"/>
      <c r="C34" s="134"/>
      <c r="D34" s="134"/>
      <c r="E34" s="134"/>
      <c r="F34" s="134"/>
    </row>
    <row r="35" spans="1:6">
      <c r="A35" s="133" t="s">
        <v>100</v>
      </c>
      <c r="B35" s="135"/>
      <c r="C35" s="135"/>
      <c r="D35" s="135"/>
      <c r="E35" s="135"/>
      <c r="F35" s="135"/>
    </row>
  </sheetData>
  <mergeCells count="2">
    <mergeCell ref="A3:F3"/>
    <mergeCell ref="A34:F34"/>
  </mergeCells>
  <hyperlinks>
    <hyperlink ref="A35" r:id="rId1" xr:uid="{84E4868C-F17F-4424-B99A-5D8AA6D6665B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"/>
  <sheetViews>
    <sheetView showGridLines="0" workbookViewId="0"/>
  </sheetViews>
  <sheetFormatPr defaultColWidth="9.109375" defaultRowHeight="13.8"/>
  <cols>
    <col min="1" max="2" width="19.109375" style="2" customWidth="1"/>
    <col min="3" max="3" width="9.88671875" style="2" customWidth="1"/>
    <col min="4" max="4" width="12.5546875" style="2" bestFit="1" customWidth="1"/>
    <col min="5" max="16384" width="9.109375" style="2"/>
  </cols>
  <sheetData>
    <row r="1" spans="1:6">
      <c r="A1" s="1">
        <v>41956</v>
      </c>
    </row>
    <row r="2" spans="1:6">
      <c r="A2" s="3"/>
    </row>
    <row r="3" spans="1:6" ht="15.6">
      <c r="A3" s="88" t="s">
        <v>77</v>
      </c>
      <c r="B3" s="88"/>
      <c r="C3" s="88"/>
      <c r="D3" s="88"/>
      <c r="E3" s="88"/>
      <c r="F3" s="88"/>
    </row>
    <row r="4" spans="1:6">
      <c r="A4" s="4"/>
      <c r="B4" s="4"/>
      <c r="C4" s="4"/>
      <c r="D4" s="4"/>
      <c r="E4" s="4"/>
      <c r="F4" s="4"/>
    </row>
    <row r="6" spans="1:6">
      <c r="A6" s="5" t="s">
        <v>66</v>
      </c>
      <c r="C6" s="6">
        <v>4000</v>
      </c>
      <c r="E6" s="5"/>
      <c r="F6" s="5"/>
    </row>
    <row r="7" spans="1:6">
      <c r="A7" s="5"/>
      <c r="B7" s="7"/>
      <c r="E7" s="5"/>
      <c r="F7" s="5"/>
    </row>
    <row r="9" spans="1:6">
      <c r="A9" s="5" t="s">
        <v>67</v>
      </c>
      <c r="B9" s="8"/>
      <c r="C9" s="9" t="s">
        <v>6</v>
      </c>
      <c r="D9" s="8" t="s">
        <v>8</v>
      </c>
      <c r="E9" s="10"/>
      <c r="F9" s="10"/>
    </row>
    <row r="10" spans="1:6">
      <c r="A10" s="11"/>
      <c r="B10" s="12" t="s">
        <v>0</v>
      </c>
      <c r="C10" s="13">
        <v>6300</v>
      </c>
      <c r="D10" s="13">
        <v>1550</v>
      </c>
      <c r="E10" s="10"/>
      <c r="F10" s="10"/>
    </row>
    <row r="11" spans="1:6">
      <c r="A11" s="14"/>
      <c r="B11" s="15" t="s">
        <v>1</v>
      </c>
      <c r="C11" s="16">
        <v>9250</v>
      </c>
      <c r="D11" s="13">
        <v>1550</v>
      </c>
    </row>
    <row r="12" spans="1:6">
      <c r="B12" s="17" t="s">
        <v>2</v>
      </c>
      <c r="C12" s="18">
        <v>12600</v>
      </c>
      <c r="D12" s="18">
        <v>1250</v>
      </c>
    </row>
    <row r="15" spans="1:6">
      <c r="A15" s="15"/>
      <c r="B15" s="19"/>
      <c r="C15" s="19"/>
    </row>
    <row r="16" spans="1:6">
      <c r="A16" s="20" t="s">
        <v>68</v>
      </c>
      <c r="B16" s="19"/>
      <c r="C16" s="21">
        <v>1050</v>
      </c>
    </row>
    <row r="17" spans="1:6">
      <c r="A17" s="15"/>
      <c r="C17" s="19"/>
    </row>
    <row r="18" spans="1:6">
      <c r="A18" s="12"/>
    </row>
    <row r="19" spans="1:6">
      <c r="A19" s="5" t="s">
        <v>69</v>
      </c>
      <c r="B19" s="10"/>
      <c r="C19" s="10"/>
      <c r="D19" s="10"/>
      <c r="E19" s="10"/>
      <c r="F19" s="10"/>
    </row>
    <row r="20" spans="1:6" ht="14.4" thickBot="1">
      <c r="A20" s="22"/>
      <c r="B20" s="22"/>
      <c r="C20" s="22"/>
      <c r="D20" s="22"/>
      <c r="E20" s="22"/>
      <c r="F20" s="22"/>
    </row>
    <row r="21" spans="1:6" ht="14.4" thickTop="1">
      <c r="B21" s="23" t="s">
        <v>5</v>
      </c>
      <c r="C21" s="23"/>
      <c r="D21" s="23"/>
      <c r="E21" s="23"/>
      <c r="F21" s="23"/>
    </row>
    <row r="22" spans="1:6">
      <c r="B22" s="24">
        <v>0</v>
      </c>
      <c r="C22" s="24">
        <v>1</v>
      </c>
      <c r="D22" s="24">
        <v>2</v>
      </c>
      <c r="E22" s="24">
        <v>3</v>
      </c>
      <c r="F22" s="24">
        <v>4</v>
      </c>
    </row>
    <row r="23" spans="1:6">
      <c r="A23" s="2" t="s">
        <v>0</v>
      </c>
      <c r="B23" s="25">
        <f>C6+C10</f>
        <v>10300</v>
      </c>
      <c r="C23" s="25">
        <f>C6+C10+D10</f>
        <v>11850</v>
      </c>
      <c r="D23" s="25">
        <f>C10+C6+D10*2</f>
        <v>13400</v>
      </c>
      <c r="E23" s="25"/>
      <c r="F23" s="25"/>
    </row>
    <row r="24" spans="1:6">
      <c r="A24" s="2" t="s">
        <v>1</v>
      </c>
      <c r="B24" s="25"/>
      <c r="C24" s="25"/>
      <c r="D24" s="25"/>
      <c r="E24" s="25"/>
      <c r="F24" s="25"/>
    </row>
    <row r="25" spans="1:6">
      <c r="A25" s="26" t="s">
        <v>9</v>
      </c>
      <c r="B25" s="25">
        <f>C6+C11</f>
        <v>13250</v>
      </c>
      <c r="C25" s="25">
        <f>C6+C11+D11</f>
        <v>14800</v>
      </c>
      <c r="D25" s="25">
        <f>C6+C11+D11*2</f>
        <v>16350</v>
      </c>
      <c r="E25" s="25"/>
      <c r="F25" s="25"/>
    </row>
    <row r="26" spans="1:6">
      <c r="A26" s="26" t="s">
        <v>10</v>
      </c>
      <c r="B26" s="25">
        <f>2*C6+C11</f>
        <v>17250</v>
      </c>
      <c r="C26" s="25">
        <f>2*C6+C11+D11</f>
        <v>18800</v>
      </c>
      <c r="D26" s="25">
        <f>2*C6+C11+D11*2</f>
        <v>20350</v>
      </c>
      <c r="E26" s="25"/>
      <c r="F26" s="25"/>
    </row>
    <row r="27" spans="1:6">
      <c r="A27" s="26" t="s">
        <v>11</v>
      </c>
      <c r="B27" s="25">
        <f>3*C6+C11</f>
        <v>21250</v>
      </c>
      <c r="C27" s="25">
        <f>3*C6+C11+D11</f>
        <v>22800</v>
      </c>
      <c r="D27" s="25">
        <f>3*C6+C11+D11*2</f>
        <v>24350</v>
      </c>
      <c r="E27" s="25"/>
      <c r="F27" s="25"/>
    </row>
    <row r="28" spans="1:6">
      <c r="A28" s="14" t="s">
        <v>2</v>
      </c>
      <c r="B28" s="27"/>
      <c r="C28" s="27"/>
      <c r="D28" s="27"/>
      <c r="E28" s="27"/>
      <c r="F28" s="27"/>
    </row>
    <row r="29" spans="1:6">
      <c r="A29" s="28" t="s">
        <v>9</v>
      </c>
      <c r="B29" s="27">
        <f>2*C6+C12</f>
        <v>20600</v>
      </c>
      <c r="C29" s="27">
        <f>2*C6+C12+D12</f>
        <v>21850</v>
      </c>
      <c r="D29" s="27">
        <f>2*C6+C12+D12*2</f>
        <v>23100</v>
      </c>
      <c r="E29" s="27">
        <f>2*C6+C12+D12*3</f>
        <v>24350</v>
      </c>
      <c r="F29" s="27">
        <f>2*C6+C12+$D$12*4</f>
        <v>25600</v>
      </c>
    </row>
    <row r="30" spans="1:6">
      <c r="A30" s="28" t="s">
        <v>10</v>
      </c>
      <c r="B30" s="27">
        <f>3*C6+C12</f>
        <v>24600</v>
      </c>
      <c r="C30" s="27">
        <f>3*C6+C12+D12</f>
        <v>25850</v>
      </c>
      <c r="D30" s="27">
        <f>3*C6+C12+D12*2</f>
        <v>27100</v>
      </c>
      <c r="E30" s="27">
        <f>3*C6+C12+D12*3</f>
        <v>28350</v>
      </c>
      <c r="F30" s="27">
        <f>3*C6+C12+$D$12*4</f>
        <v>29600</v>
      </c>
    </row>
    <row r="31" spans="1:6">
      <c r="A31" s="29" t="s">
        <v>11</v>
      </c>
      <c r="B31" s="30">
        <f>4*C6+C12</f>
        <v>28600</v>
      </c>
      <c r="C31" s="30">
        <f>4*C6+C12+D12</f>
        <v>29850</v>
      </c>
      <c r="D31" s="30">
        <f>4*C6+C12+D12*2</f>
        <v>31100</v>
      </c>
      <c r="E31" s="30">
        <f>4*C6+C12+D12*3</f>
        <v>32350</v>
      </c>
      <c r="F31" s="30">
        <f>4*C6+C12+D12*4</f>
        <v>33600</v>
      </c>
    </row>
    <row r="32" spans="1:6">
      <c r="A32" s="28"/>
      <c r="B32" s="27"/>
      <c r="C32" s="27"/>
      <c r="D32" s="27"/>
      <c r="E32" s="27"/>
      <c r="F32" s="27"/>
    </row>
    <row r="33" spans="1:6">
      <c r="A33" s="28"/>
      <c r="B33" s="27"/>
      <c r="C33" s="27"/>
      <c r="D33" s="27"/>
      <c r="E33" s="27"/>
      <c r="F33" s="27"/>
    </row>
    <row r="34" spans="1:6">
      <c r="A34" s="2" t="s">
        <v>75</v>
      </c>
    </row>
    <row r="35" spans="1:6">
      <c r="A35" s="31" t="s">
        <v>76</v>
      </c>
    </row>
  </sheetData>
  <mergeCells count="1">
    <mergeCell ref="A3:F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showGridLines="0" workbookViewId="0"/>
  </sheetViews>
  <sheetFormatPr defaultColWidth="9.109375" defaultRowHeight="13.8"/>
  <cols>
    <col min="1" max="2" width="19.109375" style="2" customWidth="1"/>
    <col min="3" max="3" width="9.88671875" style="2" customWidth="1"/>
    <col min="4" max="4" width="12.5546875" style="2" bestFit="1" customWidth="1"/>
    <col min="5" max="16384" width="9.109375" style="2"/>
  </cols>
  <sheetData>
    <row r="1" spans="1:6">
      <c r="A1" s="1">
        <v>41677</v>
      </c>
    </row>
    <row r="2" spans="1:6">
      <c r="A2" s="3"/>
    </row>
    <row r="3" spans="1:6" ht="15.6">
      <c r="A3" s="88" t="s">
        <v>72</v>
      </c>
      <c r="B3" s="88"/>
      <c r="C3" s="88"/>
      <c r="D3" s="88"/>
      <c r="E3" s="88"/>
      <c r="F3" s="88"/>
    </row>
    <row r="4" spans="1:6">
      <c r="A4" s="4"/>
      <c r="B4" s="4"/>
      <c r="C4" s="4"/>
      <c r="D4" s="4"/>
      <c r="E4" s="4"/>
      <c r="F4" s="4"/>
    </row>
    <row r="6" spans="1:6">
      <c r="A6" s="5" t="s">
        <v>66</v>
      </c>
      <c r="C6" s="6">
        <v>3950</v>
      </c>
      <c r="E6" s="5"/>
      <c r="F6" s="5"/>
    </row>
    <row r="7" spans="1:6">
      <c r="A7" s="5"/>
      <c r="B7" s="7"/>
      <c r="E7" s="5"/>
      <c r="F7" s="5"/>
    </row>
    <row r="9" spans="1:6">
      <c r="A9" s="5" t="s">
        <v>67</v>
      </c>
      <c r="B9" s="8"/>
      <c r="C9" s="9" t="s">
        <v>6</v>
      </c>
      <c r="D9" s="8" t="s">
        <v>8</v>
      </c>
      <c r="E9" s="10"/>
      <c r="F9" s="10"/>
    </row>
    <row r="10" spans="1:6">
      <c r="A10" s="11"/>
      <c r="B10" s="12" t="s">
        <v>0</v>
      </c>
      <c r="C10" s="13">
        <v>6200</v>
      </c>
      <c r="D10" s="13">
        <v>1550</v>
      </c>
      <c r="E10" s="10"/>
      <c r="F10" s="10"/>
    </row>
    <row r="11" spans="1:6">
      <c r="A11" s="14"/>
      <c r="B11" s="15" t="s">
        <v>1</v>
      </c>
      <c r="C11" s="16">
        <v>9100</v>
      </c>
      <c r="D11" s="13">
        <v>1550</v>
      </c>
    </row>
    <row r="12" spans="1:6">
      <c r="B12" s="17" t="s">
        <v>2</v>
      </c>
      <c r="C12" s="18">
        <v>12400</v>
      </c>
      <c r="D12" s="18">
        <v>1200</v>
      </c>
    </row>
    <row r="15" spans="1:6">
      <c r="A15" s="15"/>
      <c r="B15" s="19"/>
      <c r="C15" s="19"/>
    </row>
    <row r="16" spans="1:6">
      <c r="A16" s="20" t="s">
        <v>68</v>
      </c>
      <c r="B16" s="19"/>
      <c r="C16" s="21">
        <v>1000</v>
      </c>
    </row>
    <row r="17" spans="1:13">
      <c r="A17" s="15"/>
      <c r="C17" s="19"/>
      <c r="M17" s="25"/>
    </row>
    <row r="18" spans="1:13">
      <c r="A18" s="12"/>
    </row>
    <row r="19" spans="1:13">
      <c r="A19" s="5" t="s">
        <v>69</v>
      </c>
      <c r="B19" s="10"/>
      <c r="C19" s="10"/>
      <c r="D19" s="10"/>
      <c r="E19" s="10"/>
      <c r="F19" s="10"/>
    </row>
    <row r="20" spans="1:13" ht="14.4" thickBot="1">
      <c r="A20" s="22"/>
      <c r="B20" s="22"/>
      <c r="C20" s="22"/>
      <c r="D20" s="22"/>
      <c r="E20" s="22"/>
      <c r="F20" s="22"/>
    </row>
    <row r="21" spans="1:13" ht="14.4" thickTop="1">
      <c r="B21" s="23" t="s">
        <v>5</v>
      </c>
      <c r="C21" s="23"/>
      <c r="D21" s="23"/>
      <c r="E21" s="23"/>
      <c r="F21" s="23"/>
    </row>
    <row r="22" spans="1:13">
      <c r="B22" s="24">
        <v>0</v>
      </c>
      <c r="C22" s="24">
        <v>1</v>
      </c>
      <c r="D22" s="24">
        <v>2</v>
      </c>
      <c r="E22" s="24">
        <v>3</v>
      </c>
      <c r="F22" s="24">
        <v>4</v>
      </c>
    </row>
    <row r="23" spans="1:13">
      <c r="A23" s="2" t="s">
        <v>0</v>
      </c>
      <c r="B23" s="25">
        <f>C6+C10</f>
        <v>10150</v>
      </c>
      <c r="C23" s="25">
        <f>C6+C10+D10</f>
        <v>11700</v>
      </c>
      <c r="D23" s="25">
        <f>C10+C6+D10*2</f>
        <v>13250</v>
      </c>
      <c r="E23" s="25"/>
      <c r="F23" s="25"/>
    </row>
    <row r="24" spans="1:13">
      <c r="A24" s="2" t="s">
        <v>1</v>
      </c>
      <c r="B24" s="25"/>
      <c r="C24" s="25"/>
      <c r="D24" s="25"/>
      <c r="E24" s="25"/>
      <c r="F24" s="25"/>
    </row>
    <row r="25" spans="1:13">
      <c r="A25" s="26" t="s">
        <v>9</v>
      </c>
      <c r="B25" s="25">
        <f>C6+C11</f>
        <v>13050</v>
      </c>
      <c r="C25" s="25">
        <f>C6+C11+D11</f>
        <v>14600</v>
      </c>
      <c r="D25" s="25">
        <f>C6+C11+D11*2</f>
        <v>16150</v>
      </c>
      <c r="E25" s="25"/>
      <c r="F25" s="25"/>
    </row>
    <row r="26" spans="1:13">
      <c r="A26" s="26" t="s">
        <v>10</v>
      </c>
      <c r="B26" s="25">
        <f>2*C6+C11</f>
        <v>17000</v>
      </c>
      <c r="C26" s="25">
        <f>2*C6+C11+D11</f>
        <v>18550</v>
      </c>
      <c r="D26" s="25">
        <f>2*C6+C11+D11*2</f>
        <v>20100</v>
      </c>
      <c r="E26" s="25"/>
      <c r="F26" s="25"/>
    </row>
    <row r="27" spans="1:13">
      <c r="A27" s="26" t="s">
        <v>11</v>
      </c>
      <c r="B27" s="25">
        <f>3*C6+C11</f>
        <v>20950</v>
      </c>
      <c r="C27" s="25">
        <f>3*C6+C11+D11</f>
        <v>22500</v>
      </c>
      <c r="D27" s="25">
        <f>3*C6+C11+D11*2</f>
        <v>24050</v>
      </c>
      <c r="E27" s="25"/>
      <c r="F27" s="25"/>
    </row>
    <row r="28" spans="1:13">
      <c r="A28" s="14" t="s">
        <v>2</v>
      </c>
      <c r="B28" s="27"/>
      <c r="C28" s="27"/>
      <c r="D28" s="27"/>
      <c r="E28" s="27"/>
      <c r="F28" s="27"/>
    </row>
    <row r="29" spans="1:13">
      <c r="A29" s="28" t="s">
        <v>9</v>
      </c>
      <c r="B29" s="27">
        <f>2*C6+C12</f>
        <v>20300</v>
      </c>
      <c r="C29" s="27">
        <f>2*C6+C12+D12</f>
        <v>21500</v>
      </c>
      <c r="D29" s="27">
        <f>2*C6+C12+D12*2</f>
        <v>22700</v>
      </c>
      <c r="E29" s="27">
        <f>2*C6+C12+D12*3</f>
        <v>23900</v>
      </c>
      <c r="F29" s="27">
        <f>2*C6+C12+$D$12*4</f>
        <v>25100</v>
      </c>
    </row>
    <row r="30" spans="1:13">
      <c r="A30" s="28" t="s">
        <v>10</v>
      </c>
      <c r="B30" s="27">
        <f>3*C6+C12</f>
        <v>24250</v>
      </c>
      <c r="C30" s="27">
        <f>3*C6+C12+D12</f>
        <v>25450</v>
      </c>
      <c r="D30" s="27">
        <f>3*C6+C12+D12*2</f>
        <v>26650</v>
      </c>
      <c r="E30" s="27">
        <f>3*C6+C12+D12*3</f>
        <v>27850</v>
      </c>
      <c r="F30" s="27">
        <f>3*C6+C12+$D$12*4</f>
        <v>29050</v>
      </c>
    </row>
    <row r="31" spans="1:13">
      <c r="A31" s="29" t="s">
        <v>11</v>
      </c>
      <c r="B31" s="30">
        <f>4*C6+C12</f>
        <v>28200</v>
      </c>
      <c r="C31" s="30">
        <f>4*C6+C12+D12</f>
        <v>29400</v>
      </c>
      <c r="D31" s="30">
        <f>4*C6+C12+D12*2</f>
        <v>30600</v>
      </c>
      <c r="E31" s="30">
        <f>4*C6+C12+D12*3</f>
        <v>31800</v>
      </c>
      <c r="F31" s="30">
        <f>4*C6+C12+D12*4</f>
        <v>33000</v>
      </c>
    </row>
    <row r="32" spans="1:13">
      <c r="A32" s="28"/>
      <c r="B32" s="27"/>
      <c r="C32" s="27"/>
      <c r="D32" s="27"/>
      <c r="E32" s="27"/>
      <c r="F32" s="27"/>
    </row>
    <row r="33" spans="1:6">
      <c r="A33" s="28"/>
      <c r="B33" s="27"/>
      <c r="C33" s="27"/>
      <c r="D33" s="27"/>
      <c r="E33" s="27"/>
      <c r="F33" s="27"/>
    </row>
    <row r="34" spans="1:6">
      <c r="A34" s="2" t="s">
        <v>74</v>
      </c>
    </row>
    <row r="35" spans="1:6">
      <c r="A35" s="31" t="s">
        <v>73</v>
      </c>
    </row>
  </sheetData>
  <mergeCells count="1">
    <mergeCell ref="A3:F3"/>
  </mergeCells>
  <hyperlinks>
    <hyperlink ref="A35" r:id="rId1" xr:uid="{00000000-0004-0000-0500-000000000000}"/>
  </hyperlinks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"/>
  <sheetViews>
    <sheetView topLeftCell="A10" workbookViewId="0"/>
  </sheetViews>
  <sheetFormatPr defaultColWidth="9.109375" defaultRowHeight="13.8"/>
  <cols>
    <col min="1" max="2" width="19.109375" style="2" customWidth="1"/>
    <col min="3" max="3" width="9.88671875" style="2" customWidth="1"/>
    <col min="4" max="4" width="12.5546875" style="2" bestFit="1" customWidth="1"/>
    <col min="5" max="16384" width="9.109375" style="2"/>
  </cols>
  <sheetData>
    <row r="1" spans="1:6">
      <c r="A1" s="1">
        <v>41401</v>
      </c>
    </row>
    <row r="2" spans="1:6">
      <c r="A2" s="3"/>
    </row>
    <row r="3" spans="1:6" ht="15.6">
      <c r="A3" s="88" t="s">
        <v>65</v>
      </c>
      <c r="B3" s="88"/>
      <c r="C3" s="88"/>
      <c r="D3" s="88"/>
      <c r="E3" s="88"/>
      <c r="F3" s="88"/>
    </row>
    <row r="4" spans="1:6">
      <c r="A4" s="4"/>
      <c r="B4" s="4"/>
      <c r="C4" s="4"/>
      <c r="D4" s="4"/>
      <c r="E4" s="4"/>
      <c r="F4" s="4"/>
    </row>
    <row r="6" spans="1:6">
      <c r="A6" s="5" t="s">
        <v>66</v>
      </c>
      <c r="C6" s="6">
        <v>3900</v>
      </c>
      <c r="E6" s="5"/>
      <c r="F6" s="5"/>
    </row>
    <row r="7" spans="1:6">
      <c r="A7" s="5"/>
      <c r="B7" s="7"/>
      <c r="E7" s="5"/>
      <c r="F7" s="5"/>
    </row>
    <row r="9" spans="1:6">
      <c r="A9" s="5" t="s">
        <v>67</v>
      </c>
      <c r="B9" s="8"/>
      <c r="C9" s="9" t="s">
        <v>6</v>
      </c>
      <c r="D9" s="8" t="s">
        <v>8</v>
      </c>
      <c r="E9" s="10"/>
      <c r="F9" s="10"/>
    </row>
    <row r="10" spans="1:6">
      <c r="A10" s="11"/>
      <c r="B10" s="12" t="s">
        <v>0</v>
      </c>
      <c r="C10" s="13">
        <v>6100</v>
      </c>
      <c r="D10" s="13">
        <v>1500</v>
      </c>
      <c r="E10" s="10"/>
      <c r="F10" s="10"/>
    </row>
    <row r="11" spans="1:6">
      <c r="A11" s="14"/>
      <c r="B11" s="15" t="s">
        <v>1</v>
      </c>
      <c r="C11" s="16">
        <v>8950</v>
      </c>
      <c r="D11" s="13">
        <v>1500</v>
      </c>
    </row>
    <row r="12" spans="1:6">
      <c r="B12" s="17" t="s">
        <v>2</v>
      </c>
      <c r="C12" s="18">
        <v>12200</v>
      </c>
      <c r="D12" s="18">
        <v>1200</v>
      </c>
    </row>
    <row r="15" spans="1:6">
      <c r="A15" s="15"/>
      <c r="B15" s="19"/>
      <c r="C15" s="19"/>
    </row>
    <row r="16" spans="1:6">
      <c r="A16" s="20" t="s">
        <v>68</v>
      </c>
      <c r="B16" s="19"/>
      <c r="C16" s="21">
        <v>1000</v>
      </c>
    </row>
    <row r="17" spans="1:6">
      <c r="A17" s="15"/>
      <c r="C17" s="19"/>
    </row>
    <row r="18" spans="1:6">
      <c r="A18" s="12"/>
    </row>
    <row r="19" spans="1:6">
      <c r="A19" s="5" t="s">
        <v>69</v>
      </c>
      <c r="B19" s="10"/>
      <c r="C19" s="10"/>
      <c r="D19" s="10"/>
      <c r="E19" s="10"/>
      <c r="F19" s="10"/>
    </row>
    <row r="20" spans="1:6" ht="14.4" thickBot="1">
      <c r="A20" s="22"/>
      <c r="B20" s="22"/>
      <c r="C20" s="22"/>
      <c r="D20" s="22"/>
      <c r="E20" s="22"/>
      <c r="F20" s="22"/>
    </row>
    <row r="21" spans="1:6" ht="14.4" thickTop="1">
      <c r="B21" s="23" t="s">
        <v>5</v>
      </c>
      <c r="C21" s="23"/>
      <c r="D21" s="23"/>
      <c r="E21" s="23"/>
      <c r="F21" s="23"/>
    </row>
    <row r="22" spans="1:6">
      <c r="B22" s="24">
        <v>0</v>
      </c>
      <c r="C22" s="24">
        <v>1</v>
      </c>
      <c r="D22" s="24">
        <v>2</v>
      </c>
      <c r="E22" s="24">
        <v>3</v>
      </c>
      <c r="F22" s="24">
        <v>4</v>
      </c>
    </row>
    <row r="23" spans="1:6">
      <c r="A23" s="2" t="s">
        <v>0</v>
      </c>
      <c r="B23" s="25">
        <f>C6+C10</f>
        <v>10000</v>
      </c>
      <c r="C23" s="25">
        <f>C6+C10+D10</f>
        <v>11500</v>
      </c>
      <c r="D23" s="25">
        <f>C10+C6+D10*2</f>
        <v>13000</v>
      </c>
      <c r="E23" s="25"/>
      <c r="F23" s="25"/>
    </row>
    <row r="24" spans="1:6">
      <c r="A24" s="2" t="s">
        <v>1</v>
      </c>
      <c r="B24" s="25"/>
      <c r="C24" s="25"/>
      <c r="D24" s="25"/>
      <c r="E24" s="25"/>
      <c r="F24" s="25"/>
    </row>
    <row r="25" spans="1:6">
      <c r="A25" s="26" t="s">
        <v>9</v>
      </c>
      <c r="B25" s="25">
        <f>C6+C11</f>
        <v>12850</v>
      </c>
      <c r="C25" s="25">
        <f>C6+C11+D11</f>
        <v>14350</v>
      </c>
      <c r="D25" s="25">
        <f>C6+C11+D11*2</f>
        <v>15850</v>
      </c>
      <c r="E25" s="25"/>
      <c r="F25" s="25"/>
    </row>
    <row r="26" spans="1:6">
      <c r="A26" s="26" t="s">
        <v>10</v>
      </c>
      <c r="B26" s="25">
        <f>2*C6+C11</f>
        <v>16750</v>
      </c>
      <c r="C26" s="25">
        <f>2*C6+C11+D11</f>
        <v>18250</v>
      </c>
      <c r="D26" s="25">
        <f>2*C6+C11+D11*2</f>
        <v>19750</v>
      </c>
      <c r="E26" s="25"/>
      <c r="F26" s="25"/>
    </row>
    <row r="27" spans="1:6">
      <c r="A27" s="26" t="s">
        <v>11</v>
      </c>
      <c r="B27" s="25">
        <f>3*C6+C11</f>
        <v>20650</v>
      </c>
      <c r="C27" s="25">
        <f>3*C6+C11+D11</f>
        <v>22150</v>
      </c>
      <c r="D27" s="25">
        <f>3*C6+C11+D11*2</f>
        <v>23650</v>
      </c>
      <c r="E27" s="25"/>
      <c r="F27" s="25"/>
    </row>
    <row r="28" spans="1:6">
      <c r="A28" s="14" t="s">
        <v>2</v>
      </c>
      <c r="B28" s="27"/>
      <c r="C28" s="27"/>
      <c r="D28" s="27"/>
      <c r="E28" s="27"/>
      <c r="F28" s="27"/>
    </row>
    <row r="29" spans="1:6">
      <c r="A29" s="28" t="s">
        <v>9</v>
      </c>
      <c r="B29" s="27">
        <f>2*C6+C12</f>
        <v>20000</v>
      </c>
      <c r="C29" s="27">
        <f>2*C6+C12+D12</f>
        <v>21200</v>
      </c>
      <c r="D29" s="27">
        <f>2*C6+C12+D12*2</f>
        <v>22400</v>
      </c>
      <c r="E29" s="27">
        <f>2*C6+C12+D12*3</f>
        <v>23600</v>
      </c>
      <c r="F29" s="27">
        <f>2*C6+C12+$D$12*4</f>
        <v>24800</v>
      </c>
    </row>
    <row r="30" spans="1:6">
      <c r="A30" s="28" t="s">
        <v>10</v>
      </c>
      <c r="B30" s="27">
        <f>3*C6+C12</f>
        <v>23900</v>
      </c>
      <c r="C30" s="27">
        <f>3*C6+C12+D12</f>
        <v>25100</v>
      </c>
      <c r="D30" s="27">
        <f>3*C6+C12+D12*2</f>
        <v>26300</v>
      </c>
      <c r="E30" s="27">
        <f>3*C6+C12+D12*3</f>
        <v>27500</v>
      </c>
      <c r="F30" s="27">
        <f>3*C6+C12+$D$12*4</f>
        <v>28700</v>
      </c>
    </row>
    <row r="31" spans="1:6">
      <c r="A31" s="29" t="s">
        <v>11</v>
      </c>
      <c r="B31" s="30">
        <f>4*C6+C12</f>
        <v>27800</v>
      </c>
      <c r="C31" s="30">
        <f>4*C6+C12+D12</f>
        <v>29000</v>
      </c>
      <c r="D31" s="30">
        <f>4*C6+C12+D12*2</f>
        <v>30200</v>
      </c>
      <c r="E31" s="30">
        <f>4*C6+C12+D12*3</f>
        <v>31400</v>
      </c>
      <c r="F31" s="30">
        <f>4*C6+C12+D12*4</f>
        <v>32600</v>
      </c>
    </row>
    <row r="32" spans="1:6">
      <c r="A32" s="28"/>
      <c r="B32" s="27"/>
      <c r="C32" s="27"/>
      <c r="D32" s="27"/>
      <c r="E32" s="27"/>
      <c r="F32" s="27"/>
    </row>
    <row r="33" spans="1:6">
      <c r="A33" s="28"/>
      <c r="B33" s="27"/>
      <c r="C33" s="27"/>
      <c r="D33" s="27"/>
      <c r="E33" s="27"/>
      <c r="F33" s="27"/>
    </row>
    <row r="34" spans="1:6">
      <c r="A34" s="2" t="s">
        <v>71</v>
      </c>
    </row>
    <row r="35" spans="1:6">
      <c r="A35" s="86" t="s">
        <v>70</v>
      </c>
    </row>
  </sheetData>
  <mergeCells count="1">
    <mergeCell ref="A3:F3"/>
  </mergeCells>
  <hyperlinks>
    <hyperlink ref="A35" r:id="rId1" xr:uid="{00000000-0004-0000-0600-000000000000}"/>
  </hyperlinks>
  <pageMargins left="0.7" right="0.7" top="0.75" bottom="0.75" header="0.3" footer="0.3"/>
  <pageSetup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"/>
  <sheetViews>
    <sheetView showGridLines="0" workbookViewId="0"/>
  </sheetViews>
  <sheetFormatPr defaultColWidth="9.109375" defaultRowHeight="13.2"/>
  <cols>
    <col min="1" max="1" width="19.44140625" style="33" customWidth="1"/>
    <col min="2" max="2" width="19.109375" style="33" customWidth="1"/>
    <col min="3" max="16384" width="9.109375" style="33"/>
  </cols>
  <sheetData>
    <row r="1" spans="1:6">
      <c r="A1" s="1">
        <v>40918</v>
      </c>
    </row>
    <row r="2" spans="1:6">
      <c r="A2" s="1"/>
    </row>
    <row r="3" spans="1:6">
      <c r="A3" s="57" t="s">
        <v>62</v>
      </c>
      <c r="B3" s="32"/>
      <c r="C3" s="32"/>
      <c r="D3" s="32"/>
      <c r="E3" s="32"/>
      <c r="F3" s="32"/>
    </row>
    <row r="5" spans="1:6">
      <c r="A5" s="34" t="s">
        <v>3</v>
      </c>
      <c r="B5" s="62">
        <v>3800</v>
      </c>
      <c r="E5" s="34"/>
      <c r="F5" s="34"/>
    </row>
    <row r="6" spans="1:6">
      <c r="A6" s="34"/>
      <c r="B6" s="56"/>
      <c r="E6" s="34"/>
      <c r="F6" s="34"/>
    </row>
    <row r="8" spans="1:6">
      <c r="A8" s="34" t="s">
        <v>7</v>
      </c>
      <c r="B8" s="57"/>
      <c r="C8" s="57"/>
      <c r="D8" s="57"/>
      <c r="E8" s="57"/>
      <c r="F8" s="57"/>
    </row>
    <row r="9" spans="1:6" ht="13.8" thickBot="1">
      <c r="A9" s="58"/>
      <c r="B9" s="58"/>
      <c r="C9" s="58"/>
      <c r="E9" s="57"/>
      <c r="F9" s="57"/>
    </row>
    <row r="10" spans="1:6" ht="13.8" thickTop="1">
      <c r="A10" s="59"/>
      <c r="B10" s="60" t="s">
        <v>6</v>
      </c>
      <c r="C10" s="59" t="s">
        <v>8</v>
      </c>
    </row>
    <row r="11" spans="1:6">
      <c r="A11" s="39" t="s">
        <v>0</v>
      </c>
      <c r="B11" s="40">
        <v>5950</v>
      </c>
      <c r="C11" s="40">
        <v>1450</v>
      </c>
    </row>
    <row r="12" spans="1:6">
      <c r="A12" s="41" t="s">
        <v>1</v>
      </c>
      <c r="B12" s="42">
        <v>8700</v>
      </c>
      <c r="C12" s="40">
        <v>1450</v>
      </c>
    </row>
    <row r="13" spans="1:6">
      <c r="A13" s="43" t="s">
        <v>2</v>
      </c>
      <c r="B13" s="44">
        <v>11900</v>
      </c>
      <c r="C13" s="44">
        <v>1150</v>
      </c>
    </row>
    <row r="14" spans="1:6">
      <c r="A14" s="41"/>
      <c r="B14" s="42"/>
      <c r="C14" s="42"/>
    </row>
    <row r="15" spans="1:6">
      <c r="A15" s="45" t="s">
        <v>12</v>
      </c>
      <c r="B15" s="42"/>
      <c r="C15" s="42"/>
    </row>
    <row r="16" spans="1:6">
      <c r="A16" s="41"/>
      <c r="B16" s="46">
        <v>950</v>
      </c>
      <c r="C16" s="42"/>
    </row>
    <row r="17" spans="1:6">
      <c r="A17" s="39"/>
    </row>
    <row r="18" spans="1:6">
      <c r="A18" s="34" t="s">
        <v>4</v>
      </c>
      <c r="B18" s="57"/>
      <c r="C18" s="57"/>
      <c r="D18" s="57"/>
      <c r="E18" s="57"/>
      <c r="F18" s="57"/>
    </row>
    <row r="19" spans="1:6" ht="13.8" thickBot="1">
      <c r="A19" s="58"/>
      <c r="B19" s="58"/>
      <c r="C19" s="58"/>
      <c r="D19" s="58"/>
      <c r="E19" s="58"/>
      <c r="F19" s="58"/>
    </row>
    <row r="20" spans="1:6" ht="13.8" thickTop="1">
      <c r="B20" s="47" t="s">
        <v>5</v>
      </c>
      <c r="C20" s="47"/>
      <c r="D20" s="47"/>
      <c r="E20" s="47"/>
      <c r="F20" s="47"/>
    </row>
    <row r="21" spans="1:6">
      <c r="B21" s="61">
        <v>0</v>
      </c>
      <c r="C21" s="61">
        <v>1</v>
      </c>
      <c r="D21" s="61">
        <v>2</v>
      </c>
      <c r="E21" s="61">
        <v>3</v>
      </c>
      <c r="F21" s="61">
        <v>4</v>
      </c>
    </row>
    <row r="22" spans="1:6">
      <c r="A22" s="33" t="s">
        <v>0</v>
      </c>
      <c r="B22" s="49">
        <f>B5+B11</f>
        <v>9750</v>
      </c>
      <c r="C22" s="49">
        <f>B5+B11+C11</f>
        <v>11200</v>
      </c>
      <c r="D22" s="49">
        <f>B11+B5+C11*2</f>
        <v>12650</v>
      </c>
      <c r="E22" s="49"/>
      <c r="F22" s="49"/>
    </row>
    <row r="23" spans="1:6">
      <c r="A23" s="33" t="s">
        <v>1</v>
      </c>
      <c r="B23" s="49"/>
      <c r="C23" s="49"/>
      <c r="D23" s="49"/>
      <c r="E23" s="49"/>
      <c r="F23" s="49"/>
    </row>
    <row r="24" spans="1:6">
      <c r="A24" s="50" t="s">
        <v>9</v>
      </c>
      <c r="B24" s="49">
        <f>B5+B12</f>
        <v>12500</v>
      </c>
      <c r="C24" s="49">
        <f>B5+B12+C12</f>
        <v>13950</v>
      </c>
      <c r="D24" s="49">
        <f>B5+B12+C12*2</f>
        <v>15400</v>
      </c>
      <c r="E24" s="49"/>
      <c r="F24" s="49"/>
    </row>
    <row r="25" spans="1:6">
      <c r="A25" s="50" t="s">
        <v>10</v>
      </c>
      <c r="B25" s="49">
        <f>2*B5+B12</f>
        <v>16300</v>
      </c>
      <c r="C25" s="49">
        <f>2*B5+B12+C12</f>
        <v>17750</v>
      </c>
      <c r="D25" s="49">
        <f>2*B5+B12+C12*2</f>
        <v>19200</v>
      </c>
      <c r="E25" s="49"/>
      <c r="F25" s="49"/>
    </row>
    <row r="26" spans="1:6">
      <c r="A26" s="50" t="s">
        <v>11</v>
      </c>
      <c r="B26" s="49">
        <f>3*B5+B12</f>
        <v>20100</v>
      </c>
      <c r="C26" s="49">
        <f>3*B5+B12+C12</f>
        <v>21550</v>
      </c>
      <c r="D26" s="49">
        <f>3*B5+B12+C12*2</f>
        <v>23000</v>
      </c>
      <c r="E26" s="49"/>
      <c r="F26" s="49"/>
    </row>
    <row r="27" spans="1:6">
      <c r="A27" s="53" t="s">
        <v>2</v>
      </c>
      <c r="B27" s="52"/>
      <c r="C27" s="52"/>
      <c r="D27" s="52"/>
      <c r="E27" s="52"/>
      <c r="F27" s="52"/>
    </row>
    <row r="28" spans="1:6">
      <c r="A28" s="51" t="s">
        <v>9</v>
      </c>
      <c r="B28" s="52">
        <f>2*B5+B13</f>
        <v>19500</v>
      </c>
      <c r="C28" s="52">
        <f>2*B5+B13+C13</f>
        <v>20650</v>
      </c>
      <c r="D28" s="52">
        <f>2*B5+B13+C13*2</f>
        <v>21800</v>
      </c>
      <c r="E28" s="52">
        <f>2*B5+B13+C13*3</f>
        <v>22950</v>
      </c>
      <c r="F28" s="52">
        <f>2*B5+B13+$C$13*4</f>
        <v>24100</v>
      </c>
    </row>
    <row r="29" spans="1:6">
      <c r="A29" s="51" t="s">
        <v>10</v>
      </c>
      <c r="B29" s="52">
        <f>3*B5+B13</f>
        <v>23300</v>
      </c>
      <c r="C29" s="52">
        <f>3*B5+B13+C13</f>
        <v>24450</v>
      </c>
      <c r="D29" s="52">
        <f>3*B5+B13+C13*2</f>
        <v>25600</v>
      </c>
      <c r="E29" s="52">
        <f>3*B5+B13+C13*3</f>
        <v>26750</v>
      </c>
      <c r="F29" s="52">
        <f>3*B5+B13+$C$13*4</f>
        <v>27900</v>
      </c>
    </row>
    <row r="30" spans="1:6">
      <c r="A30" s="54" t="s">
        <v>11</v>
      </c>
      <c r="B30" s="55">
        <f>4*B5+B13</f>
        <v>27100</v>
      </c>
      <c r="C30" s="55">
        <f>4*B5+B13+C13</f>
        <v>28250</v>
      </c>
      <c r="D30" s="55">
        <f>4*B5+B13+C13*2</f>
        <v>29400</v>
      </c>
      <c r="E30" s="55">
        <f>4*B5+B13+C13*3</f>
        <v>30550</v>
      </c>
      <c r="F30" s="55">
        <f>4*B5+B13+C13*4</f>
        <v>31700</v>
      </c>
    </row>
    <row r="31" spans="1:6">
      <c r="A31" s="51"/>
      <c r="B31" s="52"/>
      <c r="C31" s="52"/>
      <c r="D31" s="52"/>
      <c r="E31" s="52"/>
      <c r="F31" s="52"/>
    </row>
    <row r="32" spans="1:6">
      <c r="A32" s="51"/>
      <c r="B32" s="52"/>
      <c r="C32" s="52"/>
      <c r="D32" s="52"/>
      <c r="E32" s="52"/>
      <c r="F32" s="52"/>
    </row>
    <row r="33" spans="1:1">
      <c r="A33" s="33" t="s">
        <v>63</v>
      </c>
    </row>
    <row r="34" spans="1:1">
      <c r="A34" s="33" t="s">
        <v>64</v>
      </c>
    </row>
  </sheetData>
  <printOptions horizontalCentered="1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4"/>
  <sheetViews>
    <sheetView showGridLines="0" workbookViewId="0"/>
  </sheetViews>
  <sheetFormatPr defaultColWidth="9.109375" defaultRowHeight="13.2"/>
  <cols>
    <col min="1" max="1" width="19.44140625" style="33" customWidth="1"/>
    <col min="2" max="2" width="19.109375" style="33" customWidth="1"/>
    <col min="3" max="16384" width="9.109375" style="33"/>
  </cols>
  <sheetData>
    <row r="1" spans="1:6">
      <c r="A1" s="1">
        <v>40728</v>
      </c>
    </row>
    <row r="2" spans="1:6">
      <c r="A2" s="1"/>
    </row>
    <row r="3" spans="1:6">
      <c r="A3" s="57" t="s">
        <v>59</v>
      </c>
      <c r="B3" s="32"/>
      <c r="C3" s="32"/>
      <c r="D3" s="32"/>
      <c r="E3" s="32"/>
      <c r="F3" s="32"/>
    </row>
    <row r="5" spans="1:6">
      <c r="A5" s="34" t="s">
        <v>3</v>
      </c>
      <c r="B5" s="62">
        <v>3700</v>
      </c>
      <c r="E5" s="34"/>
      <c r="F5" s="34"/>
    </row>
    <row r="6" spans="1:6">
      <c r="A6" s="34"/>
      <c r="B6" s="56"/>
      <c r="E6" s="34"/>
      <c r="F6" s="34"/>
    </row>
    <row r="8" spans="1:6">
      <c r="A8" s="34" t="s">
        <v>7</v>
      </c>
      <c r="B8" s="57"/>
      <c r="C8" s="57"/>
      <c r="D8" s="57"/>
      <c r="E8" s="57"/>
      <c r="F8" s="57"/>
    </row>
    <row r="9" spans="1:6" ht="13.8" thickBot="1">
      <c r="A9" s="58"/>
      <c r="B9" s="58"/>
      <c r="C9" s="58"/>
      <c r="E9" s="57"/>
      <c r="F9" s="57"/>
    </row>
    <row r="10" spans="1:6" ht="13.8" thickTop="1">
      <c r="A10" s="59"/>
      <c r="B10" s="60" t="s">
        <v>6</v>
      </c>
      <c r="C10" s="59" t="s">
        <v>8</v>
      </c>
    </row>
    <row r="11" spans="1:6">
      <c r="A11" s="39" t="s">
        <v>0</v>
      </c>
      <c r="B11" s="40">
        <v>5800</v>
      </c>
      <c r="C11" s="40">
        <v>1450</v>
      </c>
    </row>
    <row r="12" spans="1:6">
      <c r="A12" s="41" t="s">
        <v>1</v>
      </c>
      <c r="B12" s="42">
        <v>8500</v>
      </c>
      <c r="C12" s="40">
        <v>1450</v>
      </c>
    </row>
    <row r="13" spans="1:6">
      <c r="A13" s="43" t="s">
        <v>2</v>
      </c>
      <c r="B13" s="44">
        <v>11600</v>
      </c>
      <c r="C13" s="44">
        <v>1150</v>
      </c>
    </row>
    <row r="14" spans="1:6">
      <c r="A14" s="41"/>
      <c r="B14" s="42"/>
      <c r="C14" s="42"/>
    </row>
    <row r="15" spans="1:6">
      <c r="A15" s="45" t="s">
        <v>12</v>
      </c>
      <c r="B15" s="42"/>
      <c r="C15" s="42"/>
    </row>
    <row r="16" spans="1:6">
      <c r="A16" s="41"/>
      <c r="B16" s="46">
        <v>950</v>
      </c>
      <c r="C16" s="42"/>
    </row>
    <row r="17" spans="1:6">
      <c r="A17" s="39"/>
    </row>
    <row r="18" spans="1:6">
      <c r="A18" s="34" t="s">
        <v>4</v>
      </c>
      <c r="B18" s="57"/>
      <c r="C18" s="57"/>
      <c r="D18" s="57"/>
      <c r="E18" s="57"/>
      <c r="F18" s="57"/>
    </row>
    <row r="19" spans="1:6" ht="13.8" thickBot="1">
      <c r="A19" s="58"/>
      <c r="B19" s="58"/>
      <c r="C19" s="58"/>
      <c r="D19" s="58"/>
      <c r="E19" s="58"/>
      <c r="F19" s="58"/>
    </row>
    <row r="20" spans="1:6" ht="13.8" thickTop="1">
      <c r="B20" s="47" t="s">
        <v>5</v>
      </c>
      <c r="C20" s="47"/>
      <c r="D20" s="47"/>
      <c r="E20" s="47"/>
      <c r="F20" s="47"/>
    </row>
    <row r="21" spans="1:6">
      <c r="B21" s="61">
        <v>0</v>
      </c>
      <c r="C21" s="61">
        <v>1</v>
      </c>
      <c r="D21" s="61">
        <v>2</v>
      </c>
      <c r="E21" s="61">
        <v>3</v>
      </c>
      <c r="F21" s="61">
        <v>4</v>
      </c>
    </row>
    <row r="22" spans="1:6">
      <c r="A22" s="33" t="s">
        <v>0</v>
      </c>
      <c r="B22" s="49">
        <f>B5+B11</f>
        <v>9500</v>
      </c>
      <c r="C22" s="49">
        <f>B5+B11+C11</f>
        <v>10950</v>
      </c>
      <c r="D22" s="49">
        <f>B11+B5+C11*2</f>
        <v>12400</v>
      </c>
      <c r="E22" s="49"/>
      <c r="F22" s="49"/>
    </row>
    <row r="23" spans="1:6">
      <c r="A23" s="33" t="s">
        <v>1</v>
      </c>
      <c r="B23" s="49"/>
      <c r="C23" s="49"/>
      <c r="D23" s="49"/>
      <c r="E23" s="49"/>
      <c r="F23" s="49"/>
    </row>
    <row r="24" spans="1:6">
      <c r="A24" s="50" t="s">
        <v>9</v>
      </c>
      <c r="B24" s="49">
        <f>B5+B12</f>
        <v>12200</v>
      </c>
      <c r="C24" s="49">
        <f>B5+B12+C12</f>
        <v>13650</v>
      </c>
      <c r="D24" s="49">
        <f>B5+B12+C12*2</f>
        <v>15100</v>
      </c>
      <c r="E24" s="49"/>
      <c r="F24" s="49"/>
    </row>
    <row r="25" spans="1:6">
      <c r="A25" s="50" t="s">
        <v>10</v>
      </c>
      <c r="B25" s="49">
        <f>2*B5+B12</f>
        <v>15900</v>
      </c>
      <c r="C25" s="49">
        <f>2*B5+B12+C12</f>
        <v>17350</v>
      </c>
      <c r="D25" s="49">
        <f>2*B5+B12+C12*2</f>
        <v>18800</v>
      </c>
      <c r="E25" s="49"/>
      <c r="F25" s="49"/>
    </row>
    <row r="26" spans="1:6">
      <c r="A26" s="50" t="s">
        <v>11</v>
      </c>
      <c r="B26" s="49">
        <f>3*B5+B12</f>
        <v>19600</v>
      </c>
      <c r="C26" s="49">
        <f>3*B5+B12+C12</f>
        <v>21050</v>
      </c>
      <c r="D26" s="49">
        <f>3*B5+B12+C12*2</f>
        <v>22500</v>
      </c>
      <c r="E26" s="49"/>
      <c r="F26" s="49"/>
    </row>
    <row r="27" spans="1:6">
      <c r="A27" s="53" t="s">
        <v>2</v>
      </c>
      <c r="B27" s="52"/>
      <c r="C27" s="52"/>
      <c r="D27" s="52"/>
      <c r="E27" s="52"/>
      <c r="F27" s="52"/>
    </row>
    <row r="28" spans="1:6">
      <c r="A28" s="51" t="s">
        <v>9</v>
      </c>
      <c r="B28" s="52">
        <f>2*B5+B13</f>
        <v>19000</v>
      </c>
      <c r="C28" s="52">
        <f>2*B5+B13+C13</f>
        <v>20150</v>
      </c>
      <c r="D28" s="52">
        <f>2*B5+B13+C13*2</f>
        <v>21300</v>
      </c>
      <c r="E28" s="52">
        <f>2*B5+B13+C13*3</f>
        <v>22450</v>
      </c>
      <c r="F28" s="52">
        <f>2*B5+B13+$C$13*4</f>
        <v>23600</v>
      </c>
    </row>
    <row r="29" spans="1:6">
      <c r="A29" s="51" t="s">
        <v>10</v>
      </c>
      <c r="B29" s="52">
        <f>3*B5+B13</f>
        <v>22700</v>
      </c>
      <c r="C29" s="52">
        <f>3*B5+B13+C13</f>
        <v>23850</v>
      </c>
      <c r="D29" s="52">
        <f>3*B5+B13+C13*2</f>
        <v>25000</v>
      </c>
      <c r="E29" s="52">
        <f>3*B5+B13+C13*3</f>
        <v>26150</v>
      </c>
      <c r="F29" s="52">
        <f>3*B5+B13+$C$13*4</f>
        <v>27300</v>
      </c>
    </row>
    <row r="30" spans="1:6">
      <c r="A30" s="54" t="s">
        <v>11</v>
      </c>
      <c r="B30" s="55">
        <f>4*B5+B13</f>
        <v>26400</v>
      </c>
      <c r="C30" s="55">
        <f>4*B5+B13+C13</f>
        <v>27550</v>
      </c>
      <c r="D30" s="55">
        <f>4*B5+B13+C13*2</f>
        <v>28700</v>
      </c>
      <c r="E30" s="55">
        <f>4*B5+B13+C13*3</f>
        <v>29850</v>
      </c>
      <c r="F30" s="55">
        <f>4*B5+B13+C13*4</f>
        <v>31000</v>
      </c>
    </row>
    <row r="31" spans="1:6">
      <c r="A31" s="51"/>
      <c r="B31" s="52"/>
      <c r="C31" s="52"/>
      <c r="D31" s="52"/>
      <c r="E31" s="52"/>
      <c r="F31" s="52"/>
    </row>
    <row r="32" spans="1:6">
      <c r="A32" s="51"/>
      <c r="B32" s="52"/>
      <c r="C32" s="52"/>
      <c r="D32" s="52"/>
      <c r="E32" s="52"/>
      <c r="F32" s="52"/>
    </row>
    <row r="33" spans="1:1">
      <c r="A33" s="33" t="s">
        <v>60</v>
      </c>
    </row>
    <row r="34" spans="1:1">
      <c r="A34" s="33" t="s">
        <v>61</v>
      </c>
    </row>
  </sheetData>
  <printOptions horizontalCentered="1"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F34"/>
  <sheetViews>
    <sheetView showGridLines="0" topLeftCell="A7" workbookViewId="0"/>
  </sheetViews>
  <sheetFormatPr defaultColWidth="9.109375" defaultRowHeight="13.2"/>
  <cols>
    <col min="1" max="1" width="19.44140625" style="33" customWidth="1"/>
    <col min="2" max="2" width="19.109375" style="33" customWidth="1"/>
    <col min="3" max="4" width="11.33203125" style="33" customWidth="1"/>
    <col min="5" max="16384" width="9.109375" style="33"/>
  </cols>
  <sheetData>
    <row r="1" spans="1:6">
      <c r="A1" s="1">
        <v>40112</v>
      </c>
    </row>
    <row r="2" spans="1:6">
      <c r="A2" s="57" t="s">
        <v>55</v>
      </c>
      <c r="B2" s="32"/>
      <c r="C2" s="32"/>
      <c r="D2" s="32"/>
      <c r="E2" s="32"/>
      <c r="F2" s="32"/>
    </row>
    <row r="3" spans="1:6" ht="13.8">
      <c r="A3" s="10"/>
      <c r="B3" s="32"/>
      <c r="C3" s="32"/>
      <c r="D3" s="32"/>
      <c r="E3" s="32"/>
      <c r="F3" s="32"/>
    </row>
    <row r="5" spans="1:6">
      <c r="A5" s="34" t="s">
        <v>3</v>
      </c>
      <c r="B5" s="62">
        <v>3650</v>
      </c>
      <c r="E5" s="34"/>
      <c r="F5" s="34"/>
    </row>
    <row r="6" spans="1:6">
      <c r="A6" s="34"/>
      <c r="B6" s="56"/>
      <c r="E6" s="34"/>
      <c r="F6" s="34"/>
    </row>
    <row r="8" spans="1:6">
      <c r="A8" s="34" t="s">
        <v>7</v>
      </c>
      <c r="B8" s="57"/>
      <c r="C8" s="57"/>
      <c r="D8" s="57"/>
      <c r="E8" s="57"/>
      <c r="F8" s="57"/>
    </row>
    <row r="9" spans="1:6" ht="13.8" thickBot="1">
      <c r="A9" s="58"/>
      <c r="B9" s="58"/>
      <c r="C9" s="58"/>
      <c r="E9" s="57"/>
      <c r="F9" s="57"/>
    </row>
    <row r="10" spans="1:6" ht="13.8" thickTop="1">
      <c r="A10" s="59"/>
      <c r="B10" s="60" t="s">
        <v>6</v>
      </c>
      <c r="C10" s="59" t="s">
        <v>8</v>
      </c>
    </row>
    <row r="11" spans="1:6">
      <c r="A11" s="39" t="s">
        <v>0</v>
      </c>
      <c r="B11" s="40">
        <v>5700</v>
      </c>
      <c r="C11" s="40">
        <v>1400</v>
      </c>
    </row>
    <row r="12" spans="1:6">
      <c r="A12" s="41" t="s">
        <v>1</v>
      </c>
      <c r="B12" s="42">
        <v>8400</v>
      </c>
      <c r="C12" s="40">
        <v>1400</v>
      </c>
    </row>
    <row r="13" spans="1:6">
      <c r="A13" s="43" t="s">
        <v>2</v>
      </c>
      <c r="B13" s="44">
        <v>11400</v>
      </c>
      <c r="C13" s="44">
        <v>1100</v>
      </c>
    </row>
    <row r="14" spans="1:6">
      <c r="A14" s="41"/>
      <c r="B14" s="42"/>
      <c r="C14" s="42"/>
    </row>
    <row r="15" spans="1:6">
      <c r="A15" s="45" t="s">
        <v>12</v>
      </c>
      <c r="B15" s="42"/>
      <c r="C15" s="42"/>
    </row>
    <row r="16" spans="1:6">
      <c r="A16" s="41"/>
      <c r="B16" s="46">
        <v>950</v>
      </c>
      <c r="C16" s="42"/>
    </row>
    <row r="17" spans="1:6">
      <c r="A17" s="39"/>
    </row>
    <row r="18" spans="1:6">
      <c r="A18" s="34" t="s">
        <v>4</v>
      </c>
      <c r="B18" s="57"/>
      <c r="C18" s="57"/>
      <c r="D18" s="57"/>
      <c r="E18" s="57"/>
      <c r="F18" s="57"/>
    </row>
    <row r="19" spans="1:6" ht="13.8" thickBot="1">
      <c r="A19" s="58"/>
      <c r="B19" s="58"/>
      <c r="C19" s="58"/>
      <c r="D19" s="58"/>
      <c r="E19" s="58"/>
      <c r="F19" s="58"/>
    </row>
    <row r="20" spans="1:6" ht="13.8" thickTop="1">
      <c r="B20" s="47" t="s">
        <v>5</v>
      </c>
      <c r="C20" s="47"/>
      <c r="D20" s="47"/>
      <c r="E20" s="47"/>
      <c r="F20" s="47"/>
    </row>
    <row r="21" spans="1:6">
      <c r="B21" s="61">
        <v>0</v>
      </c>
      <c r="C21" s="61">
        <v>1</v>
      </c>
      <c r="D21" s="61">
        <v>2</v>
      </c>
      <c r="E21" s="61">
        <v>3</v>
      </c>
      <c r="F21" s="61">
        <v>4</v>
      </c>
    </row>
    <row r="22" spans="1:6">
      <c r="A22" s="33" t="s">
        <v>0</v>
      </c>
      <c r="B22" s="49">
        <f>B5+B11</f>
        <v>9350</v>
      </c>
      <c r="C22" s="49">
        <f>B5+B11+C11</f>
        <v>10750</v>
      </c>
      <c r="D22" s="49">
        <f>B11+B5+C11*2</f>
        <v>12150</v>
      </c>
      <c r="E22" s="49"/>
      <c r="F22" s="49"/>
    </row>
    <row r="23" spans="1:6">
      <c r="A23" s="33" t="s">
        <v>1</v>
      </c>
      <c r="B23" s="49"/>
      <c r="C23" s="49"/>
      <c r="D23" s="49"/>
      <c r="E23" s="49"/>
      <c r="F23" s="49"/>
    </row>
    <row r="24" spans="1:6">
      <c r="A24" s="50" t="s">
        <v>9</v>
      </c>
      <c r="B24" s="49">
        <f>B5+B12</f>
        <v>12050</v>
      </c>
      <c r="C24" s="49">
        <f>B5+B12+C12</f>
        <v>13450</v>
      </c>
      <c r="D24" s="49">
        <f>B5+B12+C12*2</f>
        <v>14850</v>
      </c>
      <c r="E24" s="49"/>
      <c r="F24" s="49"/>
    </row>
    <row r="25" spans="1:6">
      <c r="A25" s="50" t="s">
        <v>10</v>
      </c>
      <c r="B25" s="49">
        <f>2*B5+B12</f>
        <v>15700</v>
      </c>
      <c r="C25" s="49">
        <f>2*B5+B12+C12</f>
        <v>17100</v>
      </c>
      <c r="D25" s="49">
        <f>2*B5+B12+C12*2</f>
        <v>18500</v>
      </c>
      <c r="E25" s="49"/>
      <c r="F25" s="49"/>
    </row>
    <row r="26" spans="1:6">
      <c r="A26" s="50" t="s">
        <v>11</v>
      </c>
      <c r="B26" s="49">
        <f>3*B5+B12</f>
        <v>19350</v>
      </c>
      <c r="C26" s="49">
        <f>3*B5+B12+C12</f>
        <v>20750</v>
      </c>
      <c r="D26" s="49">
        <f>3*B5+B12+C12*2</f>
        <v>22150</v>
      </c>
      <c r="E26" s="49"/>
      <c r="F26" s="49"/>
    </row>
    <row r="27" spans="1:6">
      <c r="A27" s="53" t="s">
        <v>2</v>
      </c>
      <c r="B27" s="52"/>
      <c r="C27" s="52"/>
      <c r="D27" s="52"/>
      <c r="E27" s="52"/>
      <c r="F27" s="52"/>
    </row>
    <row r="28" spans="1:6">
      <c r="A28" s="51" t="s">
        <v>9</v>
      </c>
      <c r="B28" s="52">
        <f>2*B5+B13</f>
        <v>18700</v>
      </c>
      <c r="C28" s="52">
        <f>2*B5+B13+C13</f>
        <v>19800</v>
      </c>
      <c r="D28" s="52">
        <f>2*B5+B13+C13*2</f>
        <v>20900</v>
      </c>
      <c r="E28" s="52">
        <f>2*B5+B13+C13*3</f>
        <v>22000</v>
      </c>
      <c r="F28" s="52">
        <f>2*B5+B13+$C$13*4</f>
        <v>23100</v>
      </c>
    </row>
    <row r="29" spans="1:6">
      <c r="A29" s="51" t="s">
        <v>10</v>
      </c>
      <c r="B29" s="52">
        <f>3*B5+B13</f>
        <v>22350</v>
      </c>
      <c r="C29" s="52">
        <f>3*B5+B13+C13</f>
        <v>23450</v>
      </c>
      <c r="D29" s="52">
        <f>3*B5+B13+C13*2</f>
        <v>24550</v>
      </c>
      <c r="E29" s="52">
        <f>3*B5+B13+C13*3</f>
        <v>25650</v>
      </c>
      <c r="F29" s="52">
        <f>3*B5+B13+$C$13*4</f>
        <v>26750</v>
      </c>
    </row>
    <row r="30" spans="1:6">
      <c r="A30" s="54" t="s">
        <v>11</v>
      </c>
      <c r="B30" s="55">
        <f>4*B5+B13</f>
        <v>26000</v>
      </c>
      <c r="C30" s="55">
        <f>4*B5+B13+C13</f>
        <v>27100</v>
      </c>
      <c r="D30" s="55">
        <f>4*B5+B13+C13*2</f>
        <v>28200</v>
      </c>
      <c r="E30" s="55">
        <f>4*B5+B13+C13*3</f>
        <v>29300</v>
      </c>
      <c r="F30" s="55">
        <f>4*B5+B13+C13*4</f>
        <v>30400</v>
      </c>
    </row>
    <row r="31" spans="1:6">
      <c r="A31" s="51"/>
      <c r="B31" s="52"/>
      <c r="C31" s="52"/>
      <c r="D31" s="52"/>
      <c r="E31" s="52"/>
      <c r="F31" s="52"/>
    </row>
    <row r="32" spans="1:6">
      <c r="A32" s="51"/>
      <c r="B32" s="52"/>
      <c r="C32" s="52"/>
      <c r="D32" s="52"/>
      <c r="E32" s="52"/>
      <c r="F32" s="52"/>
    </row>
    <row r="33" spans="1:1">
      <c r="A33" s="33" t="s">
        <v>56</v>
      </c>
    </row>
    <row r="34" spans="1:1">
      <c r="A34" s="33" t="s">
        <v>57</v>
      </c>
    </row>
  </sheetData>
  <phoneticPr fontId="4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F34"/>
  <sheetViews>
    <sheetView showGridLines="0" zoomScaleNormal="100" workbookViewId="0"/>
  </sheetViews>
  <sheetFormatPr defaultColWidth="9.109375" defaultRowHeight="13.2"/>
  <cols>
    <col min="1" max="1" width="19.44140625" style="33" customWidth="1"/>
    <col min="2" max="2" width="19.109375" style="33" customWidth="1"/>
    <col min="3" max="4" width="11.33203125" style="33" customWidth="1"/>
    <col min="5" max="16384" width="9.109375" style="33"/>
  </cols>
  <sheetData>
    <row r="1" spans="1:6">
      <c r="A1" s="1">
        <v>39758</v>
      </c>
    </row>
    <row r="2" spans="1:6">
      <c r="A2" s="57" t="s">
        <v>53</v>
      </c>
      <c r="B2" s="32"/>
      <c r="C2" s="32"/>
      <c r="D2" s="32"/>
      <c r="E2" s="32"/>
      <c r="F2" s="32"/>
    </row>
    <row r="3" spans="1:6" ht="13.8">
      <c r="A3" s="10"/>
      <c r="B3" s="32"/>
      <c r="C3" s="32"/>
      <c r="D3" s="32"/>
      <c r="E3" s="32"/>
      <c r="F3" s="32"/>
    </row>
    <row r="5" spans="1:6">
      <c r="A5" s="34" t="s">
        <v>3</v>
      </c>
      <c r="B5" s="62">
        <v>3650</v>
      </c>
      <c r="E5" s="34"/>
      <c r="F5" s="34"/>
    </row>
    <row r="6" spans="1:6">
      <c r="A6" s="34"/>
      <c r="B6" s="56"/>
      <c r="E6" s="34"/>
      <c r="F6" s="34"/>
    </row>
    <row r="8" spans="1:6">
      <c r="A8" s="34" t="s">
        <v>7</v>
      </c>
      <c r="B8" s="57"/>
      <c r="C8" s="57"/>
      <c r="D8" s="57"/>
      <c r="E8" s="57"/>
      <c r="F8" s="57"/>
    </row>
    <row r="9" spans="1:6" ht="13.8" thickBot="1">
      <c r="A9" s="58"/>
      <c r="B9" s="58"/>
      <c r="C9" s="58"/>
      <c r="E9" s="57"/>
      <c r="F9" s="57"/>
    </row>
    <row r="10" spans="1:6" ht="13.8" thickTop="1">
      <c r="A10" s="59"/>
      <c r="B10" s="60" t="s">
        <v>6</v>
      </c>
      <c r="C10" s="59" t="s">
        <v>8</v>
      </c>
    </row>
    <row r="11" spans="1:6">
      <c r="A11" s="39" t="s">
        <v>0</v>
      </c>
      <c r="B11" s="40">
        <v>5700</v>
      </c>
      <c r="C11" s="40">
        <v>1400</v>
      </c>
    </row>
    <row r="12" spans="1:6">
      <c r="A12" s="41" t="s">
        <v>1</v>
      </c>
      <c r="B12" s="42">
        <v>8350</v>
      </c>
      <c r="C12" s="40">
        <v>1400</v>
      </c>
    </row>
    <row r="13" spans="1:6">
      <c r="A13" s="43" t="s">
        <v>2</v>
      </c>
      <c r="B13" s="44">
        <v>11400</v>
      </c>
      <c r="C13" s="44">
        <v>1100</v>
      </c>
    </row>
    <row r="14" spans="1:6">
      <c r="A14" s="41"/>
      <c r="B14" s="42"/>
      <c r="C14" s="42"/>
    </row>
    <row r="15" spans="1:6">
      <c r="A15" s="45" t="s">
        <v>12</v>
      </c>
      <c r="B15" s="42"/>
      <c r="C15" s="42"/>
    </row>
    <row r="16" spans="1:6">
      <c r="A16" s="41"/>
      <c r="B16" s="46">
        <v>950</v>
      </c>
      <c r="C16" s="42"/>
    </row>
    <row r="17" spans="1:6">
      <c r="A17" s="39"/>
    </row>
    <row r="18" spans="1:6">
      <c r="A18" s="34" t="s">
        <v>4</v>
      </c>
      <c r="B18" s="57"/>
      <c r="C18" s="57"/>
      <c r="D18" s="57"/>
      <c r="E18" s="57"/>
      <c r="F18" s="57"/>
    </row>
    <row r="19" spans="1:6" ht="13.8" thickBot="1">
      <c r="A19" s="58"/>
      <c r="B19" s="58"/>
      <c r="C19" s="58"/>
      <c r="D19" s="58"/>
      <c r="E19" s="58"/>
      <c r="F19" s="58"/>
    </row>
    <row r="20" spans="1:6" ht="13.8" thickTop="1">
      <c r="B20" s="47" t="s">
        <v>5</v>
      </c>
      <c r="C20" s="47"/>
      <c r="D20" s="47"/>
      <c r="E20" s="47"/>
      <c r="F20" s="47"/>
    </row>
    <row r="21" spans="1:6">
      <c r="B21" s="61">
        <v>0</v>
      </c>
      <c r="C21" s="61">
        <v>1</v>
      </c>
      <c r="D21" s="61">
        <v>2</v>
      </c>
      <c r="E21" s="61">
        <v>3</v>
      </c>
      <c r="F21" s="61">
        <v>4</v>
      </c>
    </row>
    <row r="22" spans="1:6">
      <c r="A22" s="33" t="s">
        <v>0</v>
      </c>
      <c r="B22" s="49">
        <f>B5+B11</f>
        <v>9350</v>
      </c>
      <c r="C22" s="49">
        <f>B5+B11+C11</f>
        <v>10750</v>
      </c>
      <c r="D22" s="49">
        <f>B11+B5+C11*2</f>
        <v>12150</v>
      </c>
      <c r="E22" s="49"/>
      <c r="F22" s="49"/>
    </row>
    <row r="23" spans="1:6">
      <c r="A23" s="33" t="s">
        <v>1</v>
      </c>
      <c r="B23" s="49"/>
      <c r="C23" s="49"/>
      <c r="D23" s="49"/>
      <c r="E23" s="49"/>
      <c r="F23" s="49"/>
    </row>
    <row r="24" spans="1:6">
      <c r="A24" s="50" t="s">
        <v>9</v>
      </c>
      <c r="B24" s="49">
        <f>B5+B12</f>
        <v>12000</v>
      </c>
      <c r="C24" s="49">
        <f>B5+B12+C12</f>
        <v>13400</v>
      </c>
      <c r="D24" s="49">
        <f>B5+B12+C12*2</f>
        <v>14800</v>
      </c>
      <c r="E24" s="49"/>
      <c r="F24" s="49"/>
    </row>
    <row r="25" spans="1:6">
      <c r="A25" s="50" t="s">
        <v>10</v>
      </c>
      <c r="B25" s="49">
        <f>2*B5+B12</f>
        <v>15650</v>
      </c>
      <c r="C25" s="49">
        <f>2*B5+B12+C12</f>
        <v>17050</v>
      </c>
      <c r="D25" s="49">
        <f>2*B5+B12+C12*2</f>
        <v>18450</v>
      </c>
      <c r="E25" s="49"/>
      <c r="F25" s="49"/>
    </row>
    <row r="26" spans="1:6">
      <c r="A26" s="50" t="s">
        <v>11</v>
      </c>
      <c r="B26" s="49">
        <f>3*B5+B12</f>
        <v>19300</v>
      </c>
      <c r="C26" s="49">
        <f>3*B5+B12+C12</f>
        <v>20700</v>
      </c>
      <c r="D26" s="49">
        <f>3*B5+B12+C12*2</f>
        <v>22100</v>
      </c>
      <c r="E26" s="49"/>
      <c r="F26" s="49"/>
    </row>
    <row r="27" spans="1:6">
      <c r="A27" s="53" t="s">
        <v>2</v>
      </c>
      <c r="B27" s="52"/>
      <c r="C27" s="52"/>
      <c r="D27" s="52"/>
      <c r="E27" s="52"/>
      <c r="F27" s="52"/>
    </row>
    <row r="28" spans="1:6">
      <c r="A28" s="51" t="s">
        <v>9</v>
      </c>
      <c r="B28" s="52">
        <f>2*B5+B13</f>
        <v>18700</v>
      </c>
      <c r="C28" s="52">
        <f>2*B5+B13+C13</f>
        <v>19800</v>
      </c>
      <c r="D28" s="52">
        <f>2*B5+B13+C13*2</f>
        <v>20900</v>
      </c>
      <c r="E28" s="52">
        <f>2*B5+B13+C13*3</f>
        <v>22000</v>
      </c>
      <c r="F28" s="52">
        <f>2*B5+B13+$C$13*4</f>
        <v>23100</v>
      </c>
    </row>
    <row r="29" spans="1:6">
      <c r="A29" s="51" t="s">
        <v>10</v>
      </c>
      <c r="B29" s="52">
        <f>3*B5+B13</f>
        <v>22350</v>
      </c>
      <c r="C29" s="52">
        <f>3*B5+B13+C13</f>
        <v>23450</v>
      </c>
      <c r="D29" s="52">
        <f>3*B5+B13+C13*2</f>
        <v>24550</v>
      </c>
      <c r="E29" s="52">
        <f>3*B5+B13+C13*3</f>
        <v>25650</v>
      </c>
      <c r="F29" s="52">
        <f>3*B5+B13+$C$13*4</f>
        <v>26750</v>
      </c>
    </row>
    <row r="30" spans="1:6">
      <c r="A30" s="54" t="s">
        <v>11</v>
      </c>
      <c r="B30" s="55">
        <f>4*B5+B13</f>
        <v>26000</v>
      </c>
      <c r="C30" s="55">
        <f>4*B5+B13+C13</f>
        <v>27100</v>
      </c>
      <c r="D30" s="55">
        <f>4*B5+B13+C13*2</f>
        <v>28200</v>
      </c>
      <c r="E30" s="55">
        <f>4*B5+B13+C13*3</f>
        <v>29300</v>
      </c>
      <c r="F30" s="55">
        <f>4*B5+B13+C13*4</f>
        <v>30400</v>
      </c>
    </row>
    <row r="31" spans="1:6">
      <c r="A31" s="51"/>
      <c r="B31" s="52"/>
      <c r="C31" s="52"/>
      <c r="D31" s="52"/>
      <c r="E31" s="52"/>
      <c r="F31" s="52"/>
    </row>
    <row r="32" spans="1:6">
      <c r="A32" s="51"/>
      <c r="B32" s="52"/>
      <c r="C32" s="52"/>
      <c r="D32" s="52"/>
      <c r="E32" s="52"/>
      <c r="F32" s="52"/>
    </row>
    <row r="33" spans="1:1">
      <c r="A33" s="33" t="s">
        <v>54</v>
      </c>
    </row>
    <row r="34" spans="1:1">
      <c r="A34" s="33" t="s">
        <v>58</v>
      </c>
    </row>
  </sheetData>
  <phoneticPr fontId="4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A1:F34"/>
  <sheetViews>
    <sheetView showGridLines="0" workbookViewId="0"/>
  </sheetViews>
  <sheetFormatPr defaultColWidth="9.109375" defaultRowHeight="13.2"/>
  <cols>
    <col min="1" max="1" width="19.44140625" style="33" customWidth="1"/>
    <col min="2" max="2" width="19.109375" style="33" customWidth="1"/>
    <col min="3" max="4" width="11.33203125" style="33" customWidth="1"/>
    <col min="5" max="16384" width="9.109375" style="33"/>
  </cols>
  <sheetData>
    <row r="1" spans="1:6">
      <c r="A1" s="1">
        <v>39390</v>
      </c>
    </row>
    <row r="2" spans="1:6">
      <c r="A2" s="57" t="s">
        <v>50</v>
      </c>
      <c r="B2" s="32"/>
      <c r="C2" s="32"/>
      <c r="D2" s="32"/>
      <c r="E2" s="32"/>
      <c r="F2" s="32"/>
    </row>
    <row r="3" spans="1:6" ht="13.8">
      <c r="A3" s="10"/>
      <c r="B3" s="32"/>
      <c r="C3" s="32"/>
      <c r="D3" s="32"/>
      <c r="E3" s="32"/>
      <c r="F3" s="32"/>
    </row>
    <row r="5" spans="1:6">
      <c r="A5" s="34" t="s">
        <v>3</v>
      </c>
      <c r="B5" s="62">
        <v>3500</v>
      </c>
      <c r="E5" s="34"/>
      <c r="F5" s="34"/>
    </row>
    <row r="6" spans="1:6">
      <c r="A6" s="34"/>
      <c r="B6" s="56"/>
      <c r="E6" s="34"/>
      <c r="F6" s="34"/>
    </row>
    <row r="8" spans="1:6">
      <c r="A8" s="34" t="s">
        <v>7</v>
      </c>
      <c r="B8" s="57"/>
      <c r="C8" s="57"/>
      <c r="D8" s="57"/>
      <c r="E8" s="57"/>
      <c r="F8" s="57"/>
    </row>
    <row r="9" spans="1:6" ht="13.8" thickBot="1">
      <c r="A9" s="58"/>
      <c r="B9" s="58"/>
      <c r="C9" s="58"/>
      <c r="E9" s="57"/>
      <c r="F9" s="57"/>
    </row>
    <row r="10" spans="1:6" ht="13.8" thickTop="1">
      <c r="A10" s="59"/>
      <c r="B10" s="60" t="s">
        <v>6</v>
      </c>
      <c r="C10" s="59" t="s">
        <v>8</v>
      </c>
    </row>
    <row r="11" spans="1:6">
      <c r="A11" s="39" t="s">
        <v>0</v>
      </c>
      <c r="B11" s="40">
        <v>5450</v>
      </c>
      <c r="C11" s="40">
        <v>1350</v>
      </c>
    </row>
    <row r="12" spans="1:6">
      <c r="A12" s="41" t="s">
        <v>1</v>
      </c>
      <c r="B12" s="42">
        <v>8000</v>
      </c>
      <c r="C12" s="40">
        <v>1350</v>
      </c>
    </row>
    <row r="13" spans="1:6">
      <c r="A13" s="43" t="s">
        <v>2</v>
      </c>
      <c r="B13" s="44">
        <v>10900</v>
      </c>
      <c r="C13" s="44">
        <v>1050</v>
      </c>
    </row>
    <row r="14" spans="1:6">
      <c r="A14" s="41"/>
      <c r="B14" s="42"/>
      <c r="C14" s="42"/>
    </row>
    <row r="15" spans="1:6">
      <c r="A15" s="45" t="s">
        <v>12</v>
      </c>
      <c r="B15" s="42"/>
      <c r="C15" s="42"/>
    </row>
    <row r="16" spans="1:6">
      <c r="A16" s="41"/>
      <c r="B16" s="46">
        <v>900</v>
      </c>
      <c r="C16" s="42"/>
    </row>
    <row r="17" spans="1:6">
      <c r="A17" s="39"/>
    </row>
    <row r="18" spans="1:6">
      <c r="A18" s="34" t="s">
        <v>4</v>
      </c>
      <c r="B18" s="57"/>
      <c r="C18" s="57"/>
      <c r="D18" s="57"/>
      <c r="E18" s="57"/>
      <c r="F18" s="57"/>
    </row>
    <row r="19" spans="1:6" ht="13.8" thickBot="1">
      <c r="A19" s="58"/>
      <c r="B19" s="58"/>
      <c r="C19" s="58"/>
      <c r="D19" s="58"/>
      <c r="E19" s="58"/>
      <c r="F19" s="58"/>
    </row>
    <row r="20" spans="1:6" ht="13.8" thickTop="1">
      <c r="B20" s="47" t="s">
        <v>5</v>
      </c>
      <c r="C20" s="47"/>
      <c r="D20" s="47"/>
      <c r="E20" s="47"/>
      <c r="F20" s="47"/>
    </row>
    <row r="21" spans="1:6">
      <c r="B21" s="61">
        <v>0</v>
      </c>
      <c r="C21" s="61">
        <v>1</v>
      </c>
      <c r="D21" s="61">
        <v>2</v>
      </c>
      <c r="E21" s="61">
        <v>3</v>
      </c>
      <c r="F21" s="61">
        <v>4</v>
      </c>
    </row>
    <row r="22" spans="1:6">
      <c r="A22" s="33" t="s">
        <v>0</v>
      </c>
      <c r="B22" s="49">
        <f>B5+B11</f>
        <v>8950</v>
      </c>
      <c r="C22" s="49">
        <f>B5+B11+C11</f>
        <v>10300</v>
      </c>
      <c r="D22" s="49">
        <f>B11+B5+C11*2</f>
        <v>11650</v>
      </c>
      <c r="E22" s="49"/>
      <c r="F22" s="49"/>
    </row>
    <row r="23" spans="1:6">
      <c r="A23" s="33" t="s">
        <v>1</v>
      </c>
      <c r="B23" s="49"/>
      <c r="C23" s="49"/>
      <c r="D23" s="49"/>
      <c r="E23" s="49"/>
      <c r="F23" s="49"/>
    </row>
    <row r="24" spans="1:6">
      <c r="A24" s="50" t="s">
        <v>9</v>
      </c>
      <c r="B24" s="49">
        <f>B5+B12</f>
        <v>11500</v>
      </c>
      <c r="C24" s="49">
        <f>B5+B12+C12</f>
        <v>12850</v>
      </c>
      <c r="D24" s="49">
        <f>B5+B12+C12*2</f>
        <v>14200</v>
      </c>
      <c r="E24" s="49"/>
      <c r="F24" s="49"/>
    </row>
    <row r="25" spans="1:6">
      <c r="A25" s="50" t="s">
        <v>10</v>
      </c>
      <c r="B25" s="49">
        <f>2*B5+B12</f>
        <v>15000</v>
      </c>
      <c r="C25" s="49">
        <f>2*B5+B12+C12</f>
        <v>16350</v>
      </c>
      <c r="D25" s="49">
        <f>2*B5+B12+C12*2</f>
        <v>17700</v>
      </c>
      <c r="E25" s="49"/>
      <c r="F25" s="49"/>
    </row>
    <row r="26" spans="1:6">
      <c r="A26" s="50" t="s">
        <v>11</v>
      </c>
      <c r="B26" s="49">
        <f>3*B5+B12</f>
        <v>18500</v>
      </c>
      <c r="C26" s="49">
        <f>3*B5+B12+C12</f>
        <v>19850</v>
      </c>
      <c r="D26" s="49">
        <f>3*B5+B12+C12*2</f>
        <v>21200</v>
      </c>
      <c r="E26" s="49"/>
      <c r="F26" s="49"/>
    </row>
    <row r="27" spans="1:6">
      <c r="A27" s="53" t="s">
        <v>2</v>
      </c>
      <c r="B27" s="52"/>
      <c r="C27" s="52"/>
      <c r="D27" s="52"/>
      <c r="E27" s="52"/>
      <c r="F27" s="52"/>
    </row>
    <row r="28" spans="1:6">
      <c r="A28" s="51" t="s">
        <v>9</v>
      </c>
      <c r="B28" s="52">
        <f>2*B5+B13</f>
        <v>17900</v>
      </c>
      <c r="C28" s="52">
        <f>2*B5+B13+C13</f>
        <v>18950</v>
      </c>
      <c r="D28" s="52">
        <f>2*B5+B13+C13*2</f>
        <v>20000</v>
      </c>
      <c r="E28" s="52">
        <f>2*B5+B13+C13*3</f>
        <v>21050</v>
      </c>
      <c r="F28" s="52">
        <f>2*B5+B13+$C$13*4</f>
        <v>22100</v>
      </c>
    </row>
    <row r="29" spans="1:6">
      <c r="A29" s="51" t="s">
        <v>10</v>
      </c>
      <c r="B29" s="52">
        <f>3*B5+B13</f>
        <v>21400</v>
      </c>
      <c r="C29" s="52">
        <f>3*B5+B13+C13</f>
        <v>22450</v>
      </c>
      <c r="D29" s="52">
        <f>3*B5+B13+C13*2</f>
        <v>23500</v>
      </c>
      <c r="E29" s="52">
        <f>3*B5+B13+C13*3</f>
        <v>24550</v>
      </c>
      <c r="F29" s="52">
        <f>3*B5+B13+$C$13*4</f>
        <v>25600</v>
      </c>
    </row>
    <row r="30" spans="1:6">
      <c r="A30" s="54" t="s">
        <v>11</v>
      </c>
      <c r="B30" s="55">
        <f>4*B5+B13</f>
        <v>24900</v>
      </c>
      <c r="C30" s="55">
        <f>4*B5+B13+C13</f>
        <v>25950</v>
      </c>
      <c r="D30" s="55">
        <f>4*B5+B13+C13*2</f>
        <v>27000</v>
      </c>
      <c r="E30" s="55">
        <f>4*B5+B13+C13*3</f>
        <v>28050</v>
      </c>
      <c r="F30" s="55">
        <f>4*B5+B13+C13*4</f>
        <v>29100</v>
      </c>
    </row>
    <row r="31" spans="1:6">
      <c r="A31" s="51"/>
      <c r="B31" s="52"/>
      <c r="C31" s="52"/>
      <c r="D31" s="52"/>
      <c r="E31" s="52"/>
      <c r="F31" s="52"/>
    </row>
    <row r="32" spans="1:6">
      <c r="A32" s="51"/>
      <c r="B32" s="52"/>
      <c r="C32" s="52"/>
      <c r="D32" s="52"/>
      <c r="E32" s="52"/>
      <c r="F32" s="52"/>
    </row>
    <row r="33" spans="1:1">
      <c r="A33" s="33" t="s">
        <v>51</v>
      </c>
    </row>
    <row r="34" spans="1:1">
      <c r="A34" s="33" t="s">
        <v>52</v>
      </c>
    </row>
  </sheetData>
  <phoneticPr fontId="4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A1:F34"/>
  <sheetViews>
    <sheetView showGridLines="0" zoomScaleNormal="100" workbookViewId="0"/>
  </sheetViews>
  <sheetFormatPr defaultColWidth="9.109375" defaultRowHeight="13.2"/>
  <cols>
    <col min="1" max="1" width="19.44140625" style="33" customWidth="1"/>
    <col min="2" max="2" width="19.109375" style="33" customWidth="1"/>
    <col min="3" max="4" width="11.33203125" style="33" customWidth="1"/>
    <col min="5" max="16384" width="9.109375" style="33"/>
  </cols>
  <sheetData>
    <row r="1" spans="1:6">
      <c r="A1" s="1">
        <v>39036</v>
      </c>
    </row>
    <row r="2" spans="1:6">
      <c r="A2" s="57" t="s">
        <v>47</v>
      </c>
      <c r="B2" s="32"/>
      <c r="C2" s="32"/>
      <c r="D2" s="32"/>
      <c r="E2" s="32"/>
      <c r="F2" s="32"/>
    </row>
    <row r="3" spans="1:6" ht="13.8">
      <c r="A3" s="10"/>
      <c r="B3" s="32"/>
      <c r="C3" s="32"/>
      <c r="D3" s="32"/>
      <c r="E3" s="32"/>
      <c r="F3" s="32"/>
    </row>
    <row r="5" spans="1:6">
      <c r="A5" s="34" t="s">
        <v>3</v>
      </c>
      <c r="B5" s="62">
        <v>3400</v>
      </c>
      <c r="E5" s="34"/>
      <c r="F5" s="34"/>
    </row>
    <row r="6" spans="1:6">
      <c r="A6" s="34"/>
      <c r="B6" s="56"/>
      <c r="E6" s="34"/>
      <c r="F6" s="34"/>
    </row>
    <row r="8" spans="1:6">
      <c r="A8" s="34" t="s">
        <v>7</v>
      </c>
      <c r="B8" s="57"/>
      <c r="C8" s="57"/>
      <c r="D8" s="57"/>
      <c r="E8" s="57"/>
      <c r="F8" s="57"/>
    </row>
    <row r="9" spans="1:6" ht="13.8" thickBot="1">
      <c r="A9" s="58"/>
      <c r="B9" s="58"/>
      <c r="C9" s="58"/>
      <c r="E9" s="57"/>
      <c r="F9" s="57"/>
    </row>
    <row r="10" spans="1:6" ht="13.8" thickTop="1">
      <c r="A10" s="59"/>
      <c r="B10" s="60" t="s">
        <v>6</v>
      </c>
      <c r="C10" s="59" t="s">
        <v>8</v>
      </c>
    </row>
    <row r="11" spans="1:6">
      <c r="A11" s="39" t="s">
        <v>0</v>
      </c>
      <c r="B11" s="40">
        <v>5350</v>
      </c>
      <c r="C11" s="40">
        <v>1300</v>
      </c>
    </row>
    <row r="12" spans="1:6">
      <c r="A12" s="41" t="s">
        <v>1</v>
      </c>
      <c r="B12" s="42">
        <v>7850</v>
      </c>
      <c r="C12" s="40">
        <v>1300</v>
      </c>
    </row>
    <row r="13" spans="1:6">
      <c r="A13" s="43" t="s">
        <v>2</v>
      </c>
      <c r="B13" s="44">
        <v>10700</v>
      </c>
      <c r="C13" s="44">
        <v>1050</v>
      </c>
    </row>
    <row r="14" spans="1:6">
      <c r="A14" s="41"/>
      <c r="B14" s="42"/>
      <c r="C14" s="42"/>
    </row>
    <row r="15" spans="1:6">
      <c r="A15" s="45" t="s">
        <v>12</v>
      </c>
      <c r="B15" s="42"/>
      <c r="C15" s="42"/>
    </row>
    <row r="16" spans="1:6">
      <c r="A16" s="41"/>
      <c r="B16" s="46">
        <v>850</v>
      </c>
      <c r="C16" s="42"/>
    </row>
    <row r="17" spans="1:6">
      <c r="A17" s="39"/>
    </row>
    <row r="18" spans="1:6">
      <c r="A18" s="34" t="s">
        <v>4</v>
      </c>
      <c r="B18" s="57"/>
      <c r="C18" s="57"/>
      <c r="D18" s="57"/>
      <c r="E18" s="57"/>
      <c r="F18" s="57"/>
    </row>
    <row r="19" spans="1:6" ht="13.8" thickBot="1">
      <c r="A19" s="58"/>
      <c r="B19" s="58"/>
      <c r="C19" s="58"/>
      <c r="D19" s="58"/>
      <c r="E19" s="58"/>
      <c r="F19" s="58"/>
    </row>
    <row r="20" spans="1:6" ht="13.8" thickTop="1">
      <c r="B20" s="47" t="s">
        <v>5</v>
      </c>
      <c r="C20" s="47"/>
      <c r="D20" s="47"/>
      <c r="E20" s="47"/>
      <c r="F20" s="47"/>
    </row>
    <row r="21" spans="1:6">
      <c r="B21" s="61">
        <v>0</v>
      </c>
      <c r="C21" s="61">
        <v>1</v>
      </c>
      <c r="D21" s="61">
        <v>2</v>
      </c>
      <c r="E21" s="61">
        <v>3</v>
      </c>
      <c r="F21" s="61">
        <v>4</v>
      </c>
    </row>
    <row r="22" spans="1:6">
      <c r="A22" s="33" t="s">
        <v>0</v>
      </c>
      <c r="B22" s="49">
        <f>B5+B11</f>
        <v>8750</v>
      </c>
      <c r="C22" s="49">
        <f>B5+B11+C11</f>
        <v>10050</v>
      </c>
      <c r="D22" s="49">
        <f>B11+B5+C11*2</f>
        <v>11350</v>
      </c>
      <c r="E22" s="49"/>
      <c r="F22" s="49"/>
    </row>
    <row r="23" spans="1:6">
      <c r="A23" s="33" t="s">
        <v>1</v>
      </c>
      <c r="B23" s="49"/>
      <c r="C23" s="49"/>
      <c r="D23" s="49"/>
      <c r="E23" s="49"/>
      <c r="F23" s="49"/>
    </row>
    <row r="24" spans="1:6">
      <c r="A24" s="50" t="s">
        <v>9</v>
      </c>
      <c r="B24" s="49">
        <f>B5+B12</f>
        <v>11250</v>
      </c>
      <c r="C24" s="49">
        <f>B5+B12+C12</f>
        <v>12550</v>
      </c>
      <c r="D24" s="49">
        <f>B5+B12+C12*2</f>
        <v>13850</v>
      </c>
      <c r="E24" s="49"/>
      <c r="F24" s="49"/>
    </row>
    <row r="25" spans="1:6">
      <c r="A25" s="50" t="s">
        <v>10</v>
      </c>
      <c r="B25" s="49">
        <f>2*B5+B12</f>
        <v>14650</v>
      </c>
      <c r="C25" s="49">
        <f>2*B5+B12+C12</f>
        <v>15950</v>
      </c>
      <c r="D25" s="49">
        <f>2*B5+B12+C12*2</f>
        <v>17250</v>
      </c>
      <c r="E25" s="49"/>
      <c r="F25" s="49"/>
    </row>
    <row r="26" spans="1:6">
      <c r="A26" s="50" t="s">
        <v>11</v>
      </c>
      <c r="B26" s="49">
        <f>3*B5+B12</f>
        <v>18050</v>
      </c>
      <c r="C26" s="49">
        <f>3*B5+B12+C12</f>
        <v>19350</v>
      </c>
      <c r="D26" s="49">
        <f>3*B5+B12+C12*2</f>
        <v>20650</v>
      </c>
      <c r="E26" s="49"/>
      <c r="F26" s="49"/>
    </row>
    <row r="27" spans="1:6">
      <c r="A27" s="53" t="s">
        <v>2</v>
      </c>
      <c r="B27" s="52"/>
      <c r="C27" s="52"/>
      <c r="D27" s="52"/>
      <c r="E27" s="52"/>
      <c r="F27" s="52"/>
    </row>
    <row r="28" spans="1:6">
      <c r="A28" s="51" t="s">
        <v>9</v>
      </c>
      <c r="B28" s="52">
        <f>2*B5+B13</f>
        <v>17500</v>
      </c>
      <c r="C28" s="52">
        <f>2*B5+B13+C13</f>
        <v>18550</v>
      </c>
      <c r="D28" s="52">
        <f>2*B5+B13+C13*2</f>
        <v>19600</v>
      </c>
      <c r="E28" s="52">
        <f>2*B5+B13+C13*3</f>
        <v>20650</v>
      </c>
      <c r="F28" s="52">
        <f>2*B5+B13+$C$13*4</f>
        <v>21700</v>
      </c>
    </row>
    <row r="29" spans="1:6">
      <c r="A29" s="51" t="s">
        <v>10</v>
      </c>
      <c r="B29" s="52">
        <f>3*B5+B13</f>
        <v>20900</v>
      </c>
      <c r="C29" s="52">
        <f>3*B5+B13+C13</f>
        <v>21950</v>
      </c>
      <c r="D29" s="52">
        <f>3*B5+B13+C13*2</f>
        <v>23000</v>
      </c>
      <c r="E29" s="52">
        <f>3*B5+B13+C13*3</f>
        <v>24050</v>
      </c>
      <c r="F29" s="52">
        <f>3*B5+B13+$C$13*4</f>
        <v>25100</v>
      </c>
    </row>
    <row r="30" spans="1:6">
      <c r="A30" s="54" t="s">
        <v>11</v>
      </c>
      <c r="B30" s="55">
        <f>4*B5+B13</f>
        <v>24300</v>
      </c>
      <c r="C30" s="55">
        <f>4*B5+B13+C13</f>
        <v>25350</v>
      </c>
      <c r="D30" s="55">
        <f>4*B5+B13+C13*2</f>
        <v>26400</v>
      </c>
      <c r="E30" s="55">
        <f>4*B5+B13+C13*3</f>
        <v>27450</v>
      </c>
      <c r="F30" s="55">
        <f>4*B5+B13+C13*4</f>
        <v>28500</v>
      </c>
    </row>
    <row r="31" spans="1:6">
      <c r="A31" s="51"/>
      <c r="B31" s="52"/>
      <c r="C31" s="52"/>
      <c r="D31" s="52"/>
      <c r="E31" s="52"/>
      <c r="F31" s="52"/>
    </row>
    <row r="32" spans="1:6">
      <c r="A32" s="51"/>
      <c r="B32" s="52"/>
      <c r="C32" s="52"/>
      <c r="D32" s="52"/>
      <c r="E32" s="52"/>
      <c r="F32" s="52"/>
    </row>
    <row r="33" spans="1:1">
      <c r="A33" s="33" t="s">
        <v>49</v>
      </c>
    </row>
    <row r="34" spans="1:1">
      <c r="A34" s="33" t="s">
        <v>48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A1:H64"/>
  <sheetViews>
    <sheetView showGridLines="0" zoomScaleNormal="100" workbookViewId="0"/>
  </sheetViews>
  <sheetFormatPr defaultColWidth="9.109375" defaultRowHeight="13.2"/>
  <cols>
    <col min="1" max="1" width="19.44140625" style="33" customWidth="1"/>
    <col min="2" max="2" width="19.109375" style="33" customWidth="1"/>
    <col min="3" max="4" width="11.33203125" style="33" customWidth="1"/>
    <col min="5" max="16384" width="9.109375" style="33"/>
  </cols>
  <sheetData>
    <row r="1" spans="1:6" ht="13.8">
      <c r="A1" s="10" t="s">
        <v>37</v>
      </c>
      <c r="B1" s="32"/>
      <c r="C1" s="32"/>
      <c r="D1" s="32"/>
      <c r="E1" s="32"/>
      <c r="F1" s="32"/>
    </row>
    <row r="2" spans="1:6" ht="13.8">
      <c r="A2" s="10"/>
      <c r="B2" s="32"/>
      <c r="C2" s="32"/>
      <c r="D2" s="32"/>
      <c r="E2" s="32"/>
      <c r="F2" s="32"/>
    </row>
    <row r="4" spans="1:6">
      <c r="A4" s="34" t="s">
        <v>3</v>
      </c>
      <c r="B4" s="62">
        <v>3300</v>
      </c>
      <c r="E4" s="34"/>
      <c r="F4" s="34"/>
    </row>
    <row r="5" spans="1:6">
      <c r="A5" s="34"/>
      <c r="B5" s="56"/>
      <c r="E5" s="34"/>
      <c r="F5" s="34"/>
    </row>
    <row r="7" spans="1:6">
      <c r="A7" s="34" t="s">
        <v>7</v>
      </c>
      <c r="B7" s="57"/>
      <c r="C7" s="57"/>
      <c r="D7" s="57"/>
      <c r="E7" s="57"/>
      <c r="F7" s="57"/>
    </row>
    <row r="8" spans="1:6" ht="13.8" thickBot="1">
      <c r="A8" s="58"/>
      <c r="B8" s="58"/>
      <c r="C8" s="58"/>
      <c r="E8" s="57"/>
      <c r="F8" s="57"/>
    </row>
    <row r="9" spans="1:6" ht="13.8" thickTop="1">
      <c r="A9" s="59"/>
      <c r="B9" s="60" t="s">
        <v>6</v>
      </c>
      <c r="C9" s="59" t="s">
        <v>8</v>
      </c>
    </row>
    <row r="10" spans="1:6">
      <c r="A10" s="39" t="s">
        <v>0</v>
      </c>
      <c r="B10" s="40">
        <v>5150</v>
      </c>
      <c r="C10" s="40">
        <v>1250</v>
      </c>
    </row>
    <row r="11" spans="1:6">
      <c r="A11" s="41" t="s">
        <v>1</v>
      </c>
      <c r="B11" s="42">
        <v>7550</v>
      </c>
      <c r="C11" s="40">
        <v>1250</v>
      </c>
    </row>
    <row r="12" spans="1:6">
      <c r="A12" s="43" t="s">
        <v>2</v>
      </c>
      <c r="B12" s="44">
        <v>10300</v>
      </c>
      <c r="C12" s="44">
        <v>1000</v>
      </c>
    </row>
    <row r="13" spans="1:6">
      <c r="A13" s="41"/>
      <c r="B13" s="42"/>
      <c r="C13" s="42"/>
    </row>
    <row r="14" spans="1:6">
      <c r="A14" s="45" t="s">
        <v>12</v>
      </c>
      <c r="B14" s="42"/>
      <c r="C14" s="42"/>
    </row>
    <row r="15" spans="1:6">
      <c r="A15" s="41"/>
      <c r="B15" s="46">
        <v>850</v>
      </c>
      <c r="C15" s="42"/>
    </row>
    <row r="16" spans="1:6">
      <c r="A16" s="39"/>
    </row>
    <row r="17" spans="1:8">
      <c r="A17" s="34" t="s">
        <v>4</v>
      </c>
      <c r="B17" s="57"/>
      <c r="C17" s="57"/>
      <c r="D17" s="57"/>
      <c r="E17" s="57"/>
      <c r="F17" s="57"/>
    </row>
    <row r="18" spans="1:8" ht="13.8" thickBot="1">
      <c r="A18" s="58"/>
      <c r="B18" s="58"/>
      <c r="C18" s="58"/>
      <c r="D18" s="58"/>
      <c r="E18" s="58"/>
      <c r="F18" s="58"/>
    </row>
    <row r="19" spans="1:8" ht="13.8" thickTop="1">
      <c r="B19" s="47" t="s">
        <v>5</v>
      </c>
      <c r="C19" s="47"/>
      <c r="D19" s="47"/>
      <c r="E19" s="47"/>
      <c r="F19" s="47"/>
    </row>
    <row r="20" spans="1:8">
      <c r="B20" s="61">
        <v>0</v>
      </c>
      <c r="C20" s="61">
        <v>1</v>
      </c>
      <c r="D20" s="61">
        <v>2</v>
      </c>
      <c r="E20" s="61">
        <v>3</v>
      </c>
      <c r="F20" s="61">
        <v>4</v>
      </c>
    </row>
    <row r="21" spans="1:8">
      <c r="A21" s="33" t="s">
        <v>0</v>
      </c>
      <c r="B21" s="49">
        <f>B4+B10</f>
        <v>8450</v>
      </c>
      <c r="C21" s="49">
        <f>B4+B10+C10</f>
        <v>9700</v>
      </c>
      <c r="D21" s="49">
        <f>B10+B4+C10*2</f>
        <v>10950</v>
      </c>
      <c r="E21" s="49"/>
      <c r="F21" s="49"/>
    </row>
    <row r="22" spans="1:8">
      <c r="A22" s="33" t="s">
        <v>1</v>
      </c>
      <c r="B22" s="49"/>
      <c r="C22" s="49"/>
      <c r="D22" s="49"/>
      <c r="E22" s="49"/>
      <c r="F22" s="49"/>
    </row>
    <row r="23" spans="1:8">
      <c r="A23" s="50" t="s">
        <v>9</v>
      </c>
      <c r="B23" s="49">
        <f>B4+B11</f>
        <v>10850</v>
      </c>
      <c r="C23" s="49">
        <f>B4+B11+C11</f>
        <v>12100</v>
      </c>
      <c r="D23" s="49">
        <f>B4+B11+C11*2</f>
        <v>13350</v>
      </c>
      <c r="E23" s="49"/>
      <c r="F23" s="49"/>
    </row>
    <row r="24" spans="1:8">
      <c r="A24" s="50" t="s">
        <v>10</v>
      </c>
      <c r="B24" s="49">
        <f>2*B4+B11</f>
        <v>14150</v>
      </c>
      <c r="C24" s="49">
        <f>2*B4+B11+C11</f>
        <v>15400</v>
      </c>
      <c r="D24" s="49">
        <f>2*B4+B11+C11*2</f>
        <v>16650</v>
      </c>
      <c r="E24" s="49"/>
      <c r="F24" s="49"/>
    </row>
    <row r="25" spans="1:8">
      <c r="A25" s="50" t="s">
        <v>11</v>
      </c>
      <c r="B25" s="49">
        <f>3*B4+B11</f>
        <v>17450</v>
      </c>
      <c r="C25" s="49">
        <f>3*B4+B11+C11</f>
        <v>18700</v>
      </c>
      <c r="D25" s="49">
        <f>3*B4+B11+C11*2</f>
        <v>19950</v>
      </c>
      <c r="E25" s="49"/>
      <c r="F25" s="49"/>
    </row>
    <row r="26" spans="1:8">
      <c r="A26" s="53" t="s">
        <v>2</v>
      </c>
      <c r="B26" s="52"/>
      <c r="C26" s="52"/>
      <c r="D26" s="52"/>
      <c r="E26" s="52"/>
      <c r="F26" s="52"/>
    </row>
    <row r="27" spans="1:8">
      <c r="A27" s="51" t="s">
        <v>9</v>
      </c>
      <c r="B27" s="52">
        <f>2*B4+B12</f>
        <v>16900</v>
      </c>
      <c r="C27" s="52">
        <f>2*B4+B12+C12</f>
        <v>17900</v>
      </c>
      <c r="D27" s="52">
        <f>2*B4+B12+C12*2</f>
        <v>18900</v>
      </c>
      <c r="E27" s="52">
        <f>2*B4+B12+C12*3</f>
        <v>19900</v>
      </c>
      <c r="F27" s="52">
        <f>2*B4+B12+$C$12*4</f>
        <v>20900</v>
      </c>
    </row>
    <row r="28" spans="1:8">
      <c r="A28" s="51" t="s">
        <v>10</v>
      </c>
      <c r="B28" s="52">
        <f>3*B4+B12</f>
        <v>20200</v>
      </c>
      <c r="C28" s="52">
        <f>3*B4+B12+C12</f>
        <v>21200</v>
      </c>
      <c r="D28" s="52">
        <f>3*B4+B12+C12*2</f>
        <v>22200</v>
      </c>
      <c r="E28" s="52">
        <f>3*B4+B12+C12*3</f>
        <v>23200</v>
      </c>
      <c r="F28" s="52">
        <f>3*B4+B12+$C$12*4</f>
        <v>24200</v>
      </c>
    </row>
    <row r="29" spans="1:8">
      <c r="A29" s="54" t="s">
        <v>11</v>
      </c>
      <c r="B29" s="55">
        <f>4*B4+B12</f>
        <v>23500</v>
      </c>
      <c r="C29" s="55">
        <f>4*B4+B12+C12</f>
        <v>24500</v>
      </c>
      <c r="D29" s="55">
        <f>4*B4+B12+C12*2</f>
        <v>25500</v>
      </c>
      <c r="E29" s="55">
        <f>4*B4+B12+C12*3</f>
        <v>26500</v>
      </c>
      <c r="F29" s="55">
        <f>4*B4+B12+C12*4</f>
        <v>27500</v>
      </c>
    </row>
    <row r="30" spans="1:8">
      <c r="H30" s="63"/>
    </row>
    <row r="31" spans="1:8" ht="13.8" hidden="1">
      <c r="A31" s="10" t="s">
        <v>21</v>
      </c>
      <c r="B31" s="32"/>
      <c r="C31" s="32"/>
      <c r="D31" s="32"/>
      <c r="E31" s="32"/>
      <c r="F31" s="32"/>
    </row>
    <row r="32" spans="1:8" ht="13.8" hidden="1">
      <c r="A32" s="10" t="s">
        <v>22</v>
      </c>
      <c r="B32" s="32"/>
      <c r="C32" s="32"/>
      <c r="D32" s="32"/>
      <c r="E32" s="32"/>
      <c r="F32" s="32"/>
    </row>
    <row r="33" spans="1:7" hidden="1">
      <c r="C33" s="50"/>
    </row>
    <row r="34" spans="1:7" hidden="1">
      <c r="A34" s="64" t="s">
        <v>81</v>
      </c>
      <c r="B34" s="65"/>
      <c r="C34" s="65"/>
      <c r="D34" s="65"/>
      <c r="E34" s="64" t="s">
        <v>82</v>
      </c>
    </row>
    <row r="35" spans="1:7" ht="13.8" hidden="1" thickBot="1">
      <c r="A35" s="66"/>
      <c r="B35" s="67"/>
      <c r="C35" s="67"/>
      <c r="D35" s="68"/>
      <c r="E35" s="67"/>
      <c r="F35" s="69"/>
      <c r="G35" s="66"/>
    </row>
    <row r="36" spans="1:7" ht="13.5" hidden="1" customHeight="1" thickTop="1">
      <c r="A36" s="92" t="s">
        <v>13</v>
      </c>
      <c r="B36" s="92"/>
      <c r="C36" s="70"/>
      <c r="D36" s="71"/>
      <c r="E36" s="92" t="s">
        <v>13</v>
      </c>
      <c r="F36" s="92"/>
      <c r="G36" s="70"/>
    </row>
    <row r="37" spans="1:7" hidden="1">
      <c r="A37" s="72"/>
      <c r="B37" s="72" t="s">
        <v>14</v>
      </c>
      <c r="C37" s="93" t="s">
        <v>15</v>
      </c>
      <c r="D37" s="69"/>
      <c r="E37" s="72"/>
      <c r="F37" s="72" t="s">
        <v>14</v>
      </c>
      <c r="G37" s="93" t="s">
        <v>15</v>
      </c>
    </row>
    <row r="38" spans="1:7" hidden="1">
      <c r="A38" s="73" t="s">
        <v>16</v>
      </c>
      <c r="B38" s="73" t="s">
        <v>17</v>
      </c>
      <c r="C38" s="94"/>
      <c r="D38" s="69"/>
      <c r="E38" s="73" t="s">
        <v>16</v>
      </c>
      <c r="F38" s="73" t="s">
        <v>17</v>
      </c>
      <c r="G38" s="94"/>
    </row>
    <row r="39" spans="1:7" hidden="1">
      <c r="A39" s="72"/>
      <c r="B39" s="74"/>
      <c r="C39" s="72"/>
      <c r="D39" s="69"/>
      <c r="E39" s="72"/>
      <c r="F39" s="74"/>
      <c r="G39" s="72"/>
    </row>
    <row r="40" spans="1:7" hidden="1">
      <c r="A40" s="75">
        <v>0</v>
      </c>
      <c r="B40" s="75">
        <v>7000</v>
      </c>
      <c r="C40" s="76">
        <v>0.1</v>
      </c>
      <c r="D40" s="69"/>
      <c r="E40" s="75">
        <v>0</v>
      </c>
      <c r="F40" s="75">
        <v>14000</v>
      </c>
      <c r="G40" s="76">
        <v>0.1</v>
      </c>
    </row>
    <row r="41" spans="1:7" hidden="1">
      <c r="A41" s="75">
        <v>7000</v>
      </c>
      <c r="B41" s="75">
        <v>28400</v>
      </c>
      <c r="C41" s="76">
        <v>0.15</v>
      </c>
      <c r="D41" s="69"/>
      <c r="E41" s="75">
        <v>14000</v>
      </c>
      <c r="F41" s="75">
        <v>56800</v>
      </c>
      <c r="G41" s="76">
        <v>0.15</v>
      </c>
    </row>
    <row r="42" spans="1:7" hidden="1">
      <c r="A42" s="75">
        <v>28400</v>
      </c>
      <c r="B42" s="75">
        <v>68800</v>
      </c>
      <c r="C42" s="76">
        <v>0.25</v>
      </c>
      <c r="D42" s="69"/>
      <c r="E42" s="75">
        <v>56800</v>
      </c>
      <c r="F42" s="75">
        <v>114650</v>
      </c>
      <c r="G42" s="76">
        <v>0.25</v>
      </c>
    </row>
    <row r="43" spans="1:7" hidden="1">
      <c r="A43" s="75">
        <v>68800</v>
      </c>
      <c r="B43" s="75">
        <v>143500</v>
      </c>
      <c r="C43" s="76">
        <v>0.28000000000000003</v>
      </c>
      <c r="D43" s="69"/>
      <c r="E43" s="75">
        <v>114650</v>
      </c>
      <c r="F43" s="75">
        <v>174700</v>
      </c>
      <c r="G43" s="76">
        <v>0.28000000000000003</v>
      </c>
    </row>
    <row r="44" spans="1:7" hidden="1">
      <c r="A44" s="75">
        <v>143500</v>
      </c>
      <c r="B44" s="75">
        <v>311950</v>
      </c>
      <c r="C44" s="76">
        <v>0.33</v>
      </c>
      <c r="D44" s="69"/>
      <c r="E44" s="75">
        <v>174700</v>
      </c>
      <c r="F44" s="75">
        <v>311950</v>
      </c>
      <c r="G44" s="76">
        <v>0.33</v>
      </c>
    </row>
    <row r="45" spans="1:7" hidden="1">
      <c r="A45" s="77">
        <v>311950</v>
      </c>
      <c r="B45" s="78" t="s">
        <v>18</v>
      </c>
      <c r="C45" s="79">
        <v>0.35</v>
      </c>
      <c r="D45" s="69"/>
      <c r="E45" s="77">
        <v>311950</v>
      </c>
      <c r="F45" s="78" t="s">
        <v>18</v>
      </c>
      <c r="G45" s="79">
        <v>0.35</v>
      </c>
    </row>
    <row r="46" spans="1:7" hidden="1">
      <c r="A46" s="75"/>
      <c r="B46" s="80"/>
      <c r="C46" s="81"/>
      <c r="D46" s="71"/>
      <c r="E46" s="71"/>
      <c r="F46" s="69"/>
      <c r="G46" s="75"/>
    </row>
    <row r="47" spans="1:7" hidden="1">
      <c r="A47" s="82"/>
      <c r="B47" s="69"/>
      <c r="C47" s="69"/>
      <c r="D47" s="69"/>
      <c r="E47" s="69"/>
      <c r="F47" s="69"/>
      <c r="G47" s="83"/>
    </row>
    <row r="48" spans="1:7" ht="12.75" hidden="1" customHeight="1">
      <c r="A48" s="84" t="s">
        <v>19</v>
      </c>
      <c r="B48" s="65"/>
      <c r="C48" s="65"/>
      <c r="D48" s="65"/>
      <c r="E48" s="90" t="s">
        <v>20</v>
      </c>
      <c r="F48" s="91"/>
      <c r="G48" s="91"/>
    </row>
    <row r="49" spans="1:8" hidden="1">
      <c r="A49" s="85"/>
      <c r="B49" s="85"/>
      <c r="C49" s="85"/>
      <c r="D49" s="85"/>
      <c r="E49" s="85"/>
      <c r="F49" s="85"/>
      <c r="G49" s="85"/>
    </row>
    <row r="50" spans="1:8" ht="13.5" hidden="1" customHeight="1" thickTop="1">
      <c r="A50" s="92" t="s">
        <v>13</v>
      </c>
      <c r="B50" s="92"/>
      <c r="C50" s="70"/>
      <c r="E50" s="92" t="s">
        <v>13</v>
      </c>
      <c r="F50" s="92"/>
      <c r="G50" s="70"/>
    </row>
    <row r="51" spans="1:8" hidden="1">
      <c r="A51" s="72"/>
      <c r="B51" s="72" t="s">
        <v>14</v>
      </c>
      <c r="C51" s="93" t="s">
        <v>15</v>
      </c>
      <c r="D51" s="69"/>
      <c r="E51" s="72"/>
      <c r="F51" s="72" t="s">
        <v>14</v>
      </c>
      <c r="G51" s="93" t="s">
        <v>15</v>
      </c>
    </row>
    <row r="52" spans="1:8" hidden="1">
      <c r="A52" s="73" t="s">
        <v>16</v>
      </c>
      <c r="B52" s="73" t="s">
        <v>17</v>
      </c>
      <c r="C52" s="94"/>
      <c r="D52" s="69"/>
      <c r="E52" s="73" t="s">
        <v>16</v>
      </c>
      <c r="F52" s="73" t="s">
        <v>17</v>
      </c>
      <c r="G52" s="94"/>
    </row>
    <row r="53" spans="1:8" hidden="1">
      <c r="A53" s="72"/>
      <c r="B53" s="74"/>
      <c r="C53" s="72"/>
      <c r="D53" s="69"/>
      <c r="E53" s="72"/>
      <c r="F53" s="74"/>
      <c r="G53" s="72"/>
    </row>
    <row r="54" spans="1:8" hidden="1">
      <c r="A54" s="75">
        <v>0</v>
      </c>
      <c r="B54" s="75">
        <v>10000</v>
      </c>
      <c r="C54" s="76">
        <v>0.1</v>
      </c>
      <c r="D54" s="69"/>
      <c r="E54" s="75">
        <v>0</v>
      </c>
      <c r="F54" s="75">
        <v>7000</v>
      </c>
      <c r="G54" s="76">
        <v>0.1</v>
      </c>
    </row>
    <row r="55" spans="1:8" hidden="1">
      <c r="A55" s="75">
        <v>10000</v>
      </c>
      <c r="B55" s="75">
        <v>38050</v>
      </c>
      <c r="C55" s="76">
        <v>0.15</v>
      </c>
      <c r="D55" s="69"/>
      <c r="E55" s="75">
        <v>7000</v>
      </c>
      <c r="F55" s="75">
        <v>28400</v>
      </c>
      <c r="G55" s="76">
        <v>0.15</v>
      </c>
    </row>
    <row r="56" spans="1:8" hidden="1">
      <c r="A56" s="75">
        <v>38050</v>
      </c>
      <c r="B56" s="75">
        <v>98250</v>
      </c>
      <c r="C56" s="76">
        <v>0.25</v>
      </c>
      <c r="D56" s="69"/>
      <c r="E56" s="75">
        <v>28400</v>
      </c>
      <c r="F56" s="75">
        <v>57325</v>
      </c>
      <c r="G56" s="76">
        <v>0.25</v>
      </c>
    </row>
    <row r="57" spans="1:8" hidden="1">
      <c r="A57" s="75">
        <v>98250</v>
      </c>
      <c r="B57" s="75">
        <v>159100</v>
      </c>
      <c r="C57" s="76">
        <v>0.28000000000000003</v>
      </c>
      <c r="D57" s="69"/>
      <c r="E57" s="75">
        <v>57325</v>
      </c>
      <c r="F57" s="75">
        <v>87350</v>
      </c>
      <c r="G57" s="76">
        <v>0.28000000000000003</v>
      </c>
    </row>
    <row r="58" spans="1:8" hidden="1">
      <c r="A58" s="75">
        <v>159100</v>
      </c>
      <c r="B58" s="75">
        <v>311950</v>
      </c>
      <c r="C58" s="76">
        <v>0.33</v>
      </c>
      <c r="D58" s="69"/>
      <c r="E58" s="75">
        <v>87350</v>
      </c>
      <c r="F58" s="75">
        <v>155975</v>
      </c>
      <c r="G58" s="76">
        <v>0.33</v>
      </c>
    </row>
    <row r="59" spans="1:8" hidden="1">
      <c r="A59" s="77">
        <v>311950</v>
      </c>
      <c r="B59" s="78" t="s">
        <v>18</v>
      </c>
      <c r="C59" s="79">
        <v>0.35</v>
      </c>
      <c r="D59" s="69"/>
      <c r="E59" s="77">
        <v>155975</v>
      </c>
      <c r="F59" s="78" t="s">
        <v>18</v>
      </c>
      <c r="G59" s="79">
        <v>0.35</v>
      </c>
    </row>
    <row r="61" spans="1:8" ht="24.75" customHeight="1">
      <c r="A61" s="89" t="s">
        <v>35</v>
      </c>
      <c r="B61" s="89"/>
      <c r="C61" s="89"/>
      <c r="D61" s="89"/>
      <c r="E61" s="89"/>
      <c r="F61" s="89"/>
    </row>
    <row r="62" spans="1:8">
      <c r="A62" s="69" t="s">
        <v>24</v>
      </c>
    </row>
    <row r="63" spans="1:8" ht="24.75" customHeight="1">
      <c r="A63" s="89" t="s">
        <v>36</v>
      </c>
      <c r="B63" s="89"/>
      <c r="C63" s="89"/>
      <c r="D63" s="89"/>
      <c r="E63" s="89"/>
      <c r="F63" s="89"/>
      <c r="H63" s="63"/>
    </row>
    <row r="64" spans="1:8">
      <c r="A64" s="69" t="s">
        <v>24</v>
      </c>
    </row>
  </sheetData>
  <mergeCells count="11">
    <mergeCell ref="A36:B36"/>
    <mergeCell ref="E36:F36"/>
    <mergeCell ref="C37:C38"/>
    <mergeCell ref="G37:G38"/>
    <mergeCell ref="A61:F61"/>
    <mergeCell ref="A63:F63"/>
    <mergeCell ref="E48:G48"/>
    <mergeCell ref="A50:B50"/>
    <mergeCell ref="E50:F50"/>
    <mergeCell ref="C51:C52"/>
    <mergeCell ref="G51:G52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C58F9-CFC2-41B4-8B70-E8A29B75F6F6}">
  <dimension ref="A1:F35"/>
  <sheetViews>
    <sheetView showGridLines="0" topLeftCell="A3" workbookViewId="0">
      <selection activeCell="A3" sqref="A3:F3"/>
    </sheetView>
  </sheetViews>
  <sheetFormatPr defaultColWidth="9.109375" defaultRowHeight="13.8"/>
  <cols>
    <col min="1" max="2" width="19.109375" style="2" customWidth="1"/>
    <col min="3" max="3" width="9.88671875" style="2" customWidth="1"/>
    <col min="4" max="4" width="12.6640625" style="2" bestFit="1" customWidth="1"/>
    <col min="5" max="6" width="11" style="2" bestFit="1" customWidth="1"/>
    <col min="7" max="16384" width="9.109375" style="2"/>
  </cols>
  <sheetData>
    <row r="1" spans="1:6">
      <c r="A1" s="1">
        <v>45422</v>
      </c>
    </row>
    <row r="2" spans="1:6">
      <c r="A2" s="3"/>
    </row>
    <row r="3" spans="1:6" ht="15.6">
      <c r="A3" s="88" t="s">
        <v>95</v>
      </c>
      <c r="B3" s="88"/>
      <c r="C3" s="88"/>
      <c r="D3" s="88"/>
      <c r="E3" s="88"/>
      <c r="F3" s="88"/>
    </row>
    <row r="4" spans="1:6">
      <c r="A4" s="4"/>
      <c r="B4" s="4"/>
      <c r="C4" s="4"/>
      <c r="D4" s="4"/>
      <c r="E4" s="4"/>
      <c r="F4" s="4"/>
    </row>
    <row r="6" spans="1:6">
      <c r="A6" s="5" t="s">
        <v>66</v>
      </c>
      <c r="C6" s="6">
        <v>0</v>
      </c>
      <c r="E6" s="5"/>
      <c r="F6" s="5"/>
    </row>
    <row r="7" spans="1:6">
      <c r="A7" s="5"/>
      <c r="B7" s="7"/>
      <c r="E7" s="5"/>
      <c r="F7" s="5"/>
    </row>
    <row r="9" spans="1:6">
      <c r="A9" s="5" t="s">
        <v>67</v>
      </c>
      <c r="B9" s="8"/>
      <c r="C9" s="9" t="s">
        <v>6</v>
      </c>
      <c r="D9" s="8" t="s">
        <v>8</v>
      </c>
      <c r="E9" s="10"/>
      <c r="F9" s="10"/>
    </row>
    <row r="10" spans="1:6">
      <c r="A10" s="11"/>
      <c r="B10" s="12" t="s">
        <v>0</v>
      </c>
      <c r="C10" s="95">
        <v>13850</v>
      </c>
      <c r="D10" s="95">
        <f>C23-B23</f>
        <v>1850</v>
      </c>
      <c r="E10" s="10"/>
      <c r="F10" s="10"/>
    </row>
    <row r="11" spans="1:6">
      <c r="A11" s="14"/>
      <c r="B11" s="15" t="s">
        <v>1</v>
      </c>
      <c r="C11" s="96">
        <v>20800</v>
      </c>
      <c r="D11" s="95">
        <f>C25-B25</f>
        <v>1850</v>
      </c>
    </row>
    <row r="12" spans="1:6">
      <c r="B12" s="17" t="s">
        <v>2</v>
      </c>
      <c r="C12" s="97">
        <v>27700</v>
      </c>
      <c r="D12" s="97">
        <f>C29-B29</f>
        <v>1500</v>
      </c>
    </row>
    <row r="15" spans="1:6">
      <c r="A15" s="15"/>
      <c r="B15" s="19"/>
      <c r="C15" s="19"/>
    </row>
    <row r="16" spans="1:6">
      <c r="A16" s="20" t="s">
        <v>68</v>
      </c>
      <c r="B16" s="19"/>
      <c r="C16" s="21">
        <v>1250</v>
      </c>
    </row>
    <row r="17" spans="1:6">
      <c r="A17" s="15"/>
      <c r="C17" s="19"/>
    </row>
    <row r="18" spans="1:6">
      <c r="A18" s="12"/>
    </row>
    <row r="19" spans="1:6">
      <c r="A19" s="5" t="s">
        <v>69</v>
      </c>
      <c r="B19" s="10"/>
      <c r="C19" s="10"/>
      <c r="D19" s="10"/>
      <c r="E19" s="10"/>
      <c r="F19" s="10"/>
    </row>
    <row r="20" spans="1:6" ht="14.4" thickBot="1">
      <c r="A20" s="22"/>
      <c r="B20" s="22"/>
      <c r="C20" s="22"/>
      <c r="D20" s="22"/>
      <c r="E20" s="22"/>
      <c r="F20" s="22"/>
    </row>
    <row r="21" spans="1:6" ht="14.4" thickTop="1">
      <c r="B21" s="23" t="s">
        <v>5</v>
      </c>
      <c r="C21" s="23"/>
      <c r="D21" s="23"/>
      <c r="E21" s="23"/>
      <c r="F21" s="23"/>
    </row>
    <row r="22" spans="1:6">
      <c r="B22" s="24">
        <v>0</v>
      </c>
      <c r="C22" s="24">
        <v>1</v>
      </c>
      <c r="D22" s="24">
        <v>2</v>
      </c>
      <c r="E22" s="24">
        <v>3</v>
      </c>
      <c r="F22" s="24">
        <v>4</v>
      </c>
    </row>
    <row r="23" spans="1:6">
      <c r="A23" s="2" t="s">
        <v>0</v>
      </c>
      <c r="B23" s="98">
        <f>C10</f>
        <v>13850</v>
      </c>
      <c r="C23" s="98">
        <v>15700</v>
      </c>
      <c r="D23" s="98">
        <v>17550</v>
      </c>
      <c r="E23" s="98"/>
      <c r="F23" s="98"/>
    </row>
    <row r="24" spans="1:6">
      <c r="A24" s="2" t="s">
        <v>1</v>
      </c>
      <c r="B24" s="98"/>
      <c r="C24" s="98"/>
      <c r="D24" s="98"/>
      <c r="E24" s="98"/>
      <c r="F24" s="98"/>
    </row>
    <row r="25" spans="1:6">
      <c r="A25" s="26" t="s">
        <v>9</v>
      </c>
      <c r="B25" s="98">
        <f>C6+C11</f>
        <v>20800</v>
      </c>
      <c r="C25" s="98">
        <v>22650</v>
      </c>
      <c r="D25" s="98">
        <v>24500</v>
      </c>
      <c r="E25" s="98"/>
      <c r="F25" s="98"/>
    </row>
    <row r="26" spans="1:6">
      <c r="A26" s="26" t="s">
        <v>10</v>
      </c>
      <c r="B26" s="98">
        <f>2*C6+C11</f>
        <v>20800</v>
      </c>
      <c r="C26" s="98">
        <f>2*C6+C11+D11</f>
        <v>22650</v>
      </c>
      <c r="D26" s="98">
        <f>2*C6+C11+D11*2</f>
        <v>24500</v>
      </c>
      <c r="E26" s="98"/>
      <c r="F26" s="98"/>
    </row>
    <row r="27" spans="1:6">
      <c r="A27" s="26" t="s">
        <v>11</v>
      </c>
      <c r="B27" s="98">
        <f>3*C6+C11</f>
        <v>20800</v>
      </c>
      <c r="C27" s="98">
        <f>3*C6+C11+D11</f>
        <v>22650</v>
      </c>
      <c r="D27" s="98">
        <f>3*C6+C11+D11*2</f>
        <v>24500</v>
      </c>
      <c r="E27" s="98"/>
      <c r="F27" s="98"/>
    </row>
    <row r="28" spans="1:6">
      <c r="A28" s="14" t="s">
        <v>2</v>
      </c>
      <c r="B28" s="99"/>
      <c r="C28" s="99"/>
      <c r="D28" s="99"/>
      <c r="E28" s="99"/>
      <c r="F28" s="99"/>
    </row>
    <row r="29" spans="1:6">
      <c r="A29" s="28" t="s">
        <v>9</v>
      </c>
      <c r="B29" s="99">
        <f>C12</f>
        <v>27700</v>
      </c>
      <c r="C29" s="99">
        <v>29200</v>
      </c>
      <c r="D29" s="99">
        <v>30700</v>
      </c>
      <c r="E29" s="99">
        <v>32200</v>
      </c>
      <c r="F29" s="99">
        <v>33700</v>
      </c>
    </row>
    <row r="30" spans="1:6">
      <c r="A30" s="28" t="s">
        <v>10</v>
      </c>
      <c r="B30" s="99">
        <f>3*C6+C12</f>
        <v>27700</v>
      </c>
      <c r="C30" s="99">
        <f>3*C6+C12+D12</f>
        <v>29200</v>
      </c>
      <c r="D30" s="99">
        <f>3*C6+C12+D12*2</f>
        <v>30700</v>
      </c>
      <c r="E30" s="99">
        <f>3*C6+C12+D12*3</f>
        <v>32200</v>
      </c>
      <c r="F30" s="99">
        <f>3*C6+C12+$D$12*4</f>
        <v>33700</v>
      </c>
    </row>
    <row r="31" spans="1:6">
      <c r="A31" s="29" t="s">
        <v>11</v>
      </c>
      <c r="B31" s="100">
        <f>4*C6+C12</f>
        <v>27700</v>
      </c>
      <c r="C31" s="100">
        <f>4*C6+C12+D12</f>
        <v>29200</v>
      </c>
      <c r="D31" s="100">
        <f>4*C6+C12+D12*2</f>
        <v>30700</v>
      </c>
      <c r="E31" s="100">
        <f>4*C6+C12+D12*3</f>
        <v>32200</v>
      </c>
      <c r="F31" s="100">
        <f>4*C6+C12+D12*4</f>
        <v>33700</v>
      </c>
    </row>
    <row r="32" spans="1:6">
      <c r="A32" s="28"/>
      <c r="B32" s="27"/>
      <c r="C32" s="27"/>
      <c r="D32" s="27"/>
      <c r="E32" s="27"/>
      <c r="F32" s="27"/>
    </row>
    <row r="33" spans="1:6">
      <c r="A33" s="28"/>
      <c r="B33" s="27"/>
      <c r="C33" s="27"/>
      <c r="D33" s="27"/>
      <c r="E33" s="27"/>
      <c r="F33" s="27"/>
    </row>
    <row r="34" spans="1:6">
      <c r="A34" s="2" t="s">
        <v>96</v>
      </c>
    </row>
    <row r="35" spans="1:6">
      <c r="A35" s="87" t="s">
        <v>99</v>
      </c>
    </row>
  </sheetData>
  <mergeCells count="1">
    <mergeCell ref="A3:F3"/>
  </mergeCells>
  <hyperlinks>
    <hyperlink ref="A35" r:id="rId1" xr:uid="{91E24852-76DC-4077-9D5D-7FC402A2C423}"/>
  </hyperlinks>
  <pageMargins left="0.7" right="0.7" top="0.75" bottom="0.75" header="0.3" footer="0.3"/>
  <pageSetup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1:H63"/>
  <sheetViews>
    <sheetView showGridLines="0" zoomScaleNormal="100" workbookViewId="0"/>
  </sheetViews>
  <sheetFormatPr defaultColWidth="9.109375" defaultRowHeight="13.2"/>
  <cols>
    <col min="1" max="1" width="19.44140625" style="33" customWidth="1"/>
    <col min="2" max="2" width="19.109375" style="33" customWidth="1"/>
    <col min="3" max="4" width="11.33203125" style="33" customWidth="1"/>
    <col min="5" max="16384" width="9.109375" style="33"/>
  </cols>
  <sheetData>
    <row r="1" spans="1:6" ht="13.8">
      <c r="A1" s="10" t="s">
        <v>23</v>
      </c>
      <c r="B1" s="32"/>
      <c r="C1" s="32"/>
      <c r="D1" s="32"/>
      <c r="E1" s="32"/>
      <c r="F1" s="32"/>
    </row>
    <row r="2" spans="1:6" ht="13.8">
      <c r="A2" s="10"/>
      <c r="B2" s="32"/>
      <c r="C2" s="32"/>
      <c r="D2" s="32"/>
      <c r="E2" s="32"/>
      <c r="F2" s="32"/>
    </row>
    <row r="4" spans="1:6">
      <c r="A4" s="34" t="s">
        <v>3</v>
      </c>
      <c r="B4" s="62">
        <v>3200</v>
      </c>
      <c r="E4" s="34"/>
      <c r="F4" s="34"/>
    </row>
    <row r="5" spans="1:6">
      <c r="A5" s="34"/>
      <c r="B5" s="56"/>
      <c r="E5" s="34"/>
      <c r="F5" s="34"/>
    </row>
    <row r="7" spans="1:6">
      <c r="A7" s="34" t="s">
        <v>7</v>
      </c>
      <c r="B7" s="57"/>
      <c r="C7" s="57"/>
      <c r="D7" s="57"/>
      <c r="E7" s="57"/>
      <c r="F7" s="57"/>
    </row>
    <row r="8" spans="1:6" ht="13.8" thickBot="1">
      <c r="A8" s="58"/>
      <c r="B8" s="58"/>
      <c r="C8" s="58"/>
      <c r="E8" s="57"/>
      <c r="F8" s="57"/>
    </row>
    <row r="9" spans="1:6" ht="13.8" thickTop="1">
      <c r="A9" s="59"/>
      <c r="B9" s="60" t="s">
        <v>6</v>
      </c>
      <c r="C9" s="59" t="s">
        <v>8</v>
      </c>
    </row>
    <row r="10" spans="1:6">
      <c r="A10" s="39" t="s">
        <v>0</v>
      </c>
      <c r="B10" s="40">
        <v>5000</v>
      </c>
      <c r="C10" s="40">
        <v>1250</v>
      </c>
    </row>
    <row r="11" spans="1:6">
      <c r="A11" s="41" t="s">
        <v>1</v>
      </c>
      <c r="B11" s="42">
        <v>7300</v>
      </c>
      <c r="C11" s="40">
        <v>1250</v>
      </c>
    </row>
    <row r="12" spans="1:6">
      <c r="A12" s="43" t="s">
        <v>2</v>
      </c>
      <c r="B12" s="44">
        <v>10000</v>
      </c>
      <c r="C12" s="44">
        <v>1000</v>
      </c>
    </row>
    <row r="13" spans="1:6">
      <c r="A13" s="41"/>
      <c r="B13" s="42"/>
      <c r="C13" s="42"/>
    </row>
    <row r="14" spans="1:6">
      <c r="A14" s="45" t="s">
        <v>12</v>
      </c>
      <c r="B14" s="42"/>
      <c r="C14" s="42"/>
    </row>
    <row r="15" spans="1:6">
      <c r="A15" s="41"/>
      <c r="B15" s="46">
        <v>800</v>
      </c>
      <c r="C15" s="42"/>
    </row>
    <row r="16" spans="1:6">
      <c r="A16" s="39"/>
    </row>
    <row r="17" spans="1:8">
      <c r="A17" s="34" t="s">
        <v>4</v>
      </c>
      <c r="B17" s="57"/>
      <c r="C17" s="57"/>
      <c r="D17" s="57"/>
      <c r="E17" s="57"/>
      <c r="F17" s="57"/>
    </row>
    <row r="18" spans="1:8" ht="13.8" thickBot="1">
      <c r="A18" s="58"/>
      <c r="B18" s="58"/>
      <c r="C18" s="58"/>
      <c r="D18" s="58"/>
      <c r="E18" s="58"/>
      <c r="F18" s="58"/>
    </row>
    <row r="19" spans="1:8" ht="13.8" thickTop="1">
      <c r="B19" s="47" t="s">
        <v>5</v>
      </c>
      <c r="C19" s="47"/>
      <c r="D19" s="47"/>
      <c r="E19" s="47"/>
      <c r="F19" s="47"/>
    </row>
    <row r="20" spans="1:8">
      <c r="B20" s="61">
        <v>0</v>
      </c>
      <c r="C20" s="61">
        <v>1</v>
      </c>
      <c r="D20" s="61">
        <v>2</v>
      </c>
      <c r="E20" s="61">
        <v>3</v>
      </c>
      <c r="F20" s="61">
        <v>4</v>
      </c>
    </row>
    <row r="21" spans="1:8">
      <c r="A21" s="33" t="s">
        <v>0</v>
      </c>
      <c r="B21" s="49">
        <f>B4+B10</f>
        <v>8200</v>
      </c>
      <c r="C21" s="49">
        <f>B4+B10+C10</f>
        <v>9450</v>
      </c>
      <c r="D21" s="49">
        <f>B10+B4+C10*2</f>
        <v>10700</v>
      </c>
      <c r="E21" s="49"/>
      <c r="F21" s="49"/>
    </row>
    <row r="22" spans="1:8">
      <c r="A22" s="33" t="s">
        <v>1</v>
      </c>
      <c r="B22" s="49"/>
      <c r="C22" s="49"/>
      <c r="D22" s="49"/>
      <c r="E22" s="49"/>
      <c r="F22" s="49"/>
    </row>
    <row r="23" spans="1:8">
      <c r="A23" s="50" t="s">
        <v>9</v>
      </c>
      <c r="B23" s="49">
        <f>B4+B11</f>
        <v>10500</v>
      </c>
      <c r="C23" s="49">
        <f>B4+B11+C11</f>
        <v>11750</v>
      </c>
      <c r="D23" s="49">
        <f>B4+B11+C11*2</f>
        <v>13000</v>
      </c>
      <c r="E23" s="49"/>
      <c r="F23" s="49"/>
    </row>
    <row r="24" spans="1:8">
      <c r="A24" s="50" t="s">
        <v>10</v>
      </c>
      <c r="B24" s="49">
        <f>2*B4+B11</f>
        <v>13700</v>
      </c>
      <c r="C24" s="49">
        <f>2*B4+B11+C11</f>
        <v>14950</v>
      </c>
      <c r="D24" s="49">
        <f>2*B4+B11+C11*2</f>
        <v>16200</v>
      </c>
      <c r="E24" s="49"/>
      <c r="F24" s="49"/>
    </row>
    <row r="25" spans="1:8">
      <c r="A25" s="50" t="s">
        <v>11</v>
      </c>
      <c r="B25" s="49">
        <f>3*B4+B11</f>
        <v>16900</v>
      </c>
      <c r="C25" s="49">
        <f>3*B4+B11+C11</f>
        <v>18150</v>
      </c>
      <c r="D25" s="49">
        <f>3*B4+B11+C11*2</f>
        <v>19400</v>
      </c>
      <c r="E25" s="49"/>
      <c r="F25" s="49"/>
    </row>
    <row r="26" spans="1:8">
      <c r="A26" s="53" t="s">
        <v>2</v>
      </c>
      <c r="B26" s="52"/>
      <c r="C26" s="52"/>
      <c r="D26" s="52"/>
      <c r="E26" s="52"/>
      <c r="F26" s="52"/>
    </row>
    <row r="27" spans="1:8">
      <c r="A27" s="51" t="s">
        <v>9</v>
      </c>
      <c r="B27" s="52">
        <f>2*B4+B12</f>
        <v>16400</v>
      </c>
      <c r="C27" s="52">
        <f>2*B4+B12+C12</f>
        <v>17400</v>
      </c>
      <c r="D27" s="52">
        <f>2*B4+B12+C12*2</f>
        <v>18400</v>
      </c>
      <c r="E27" s="52">
        <f>2*B4+B12+C12*3</f>
        <v>19400</v>
      </c>
      <c r="F27" s="52">
        <f>2*B4+B12+C12*4</f>
        <v>20400</v>
      </c>
    </row>
    <row r="28" spans="1:8">
      <c r="A28" s="51" t="s">
        <v>10</v>
      </c>
      <c r="B28" s="52">
        <f>3*B4+B12</f>
        <v>19600</v>
      </c>
      <c r="C28" s="52">
        <f>3*B4+B12+C12</f>
        <v>20600</v>
      </c>
      <c r="D28" s="52">
        <f>3*B4+B12+C12*2</f>
        <v>21600</v>
      </c>
      <c r="E28" s="52">
        <f>3*B4+B12+C12*3</f>
        <v>22600</v>
      </c>
      <c r="F28" s="52">
        <f>3*B4+B12+C12*4</f>
        <v>23600</v>
      </c>
    </row>
    <row r="29" spans="1:8">
      <c r="A29" s="54" t="s">
        <v>11</v>
      </c>
      <c r="B29" s="55">
        <f>4*B4+B12</f>
        <v>22800</v>
      </c>
      <c r="C29" s="55">
        <f>4*B4+B12+C12</f>
        <v>23800</v>
      </c>
      <c r="D29" s="55">
        <f>4*B4+B12+C12*2</f>
        <v>24800</v>
      </c>
      <c r="E29" s="55">
        <f>4*B4+B12+C12*3</f>
        <v>25800</v>
      </c>
      <c r="F29" s="55">
        <f>4*B4+B12+C12*4</f>
        <v>26800</v>
      </c>
    </row>
    <row r="30" spans="1:8">
      <c r="H30" s="63"/>
    </row>
    <row r="31" spans="1:8" ht="13.8" hidden="1">
      <c r="A31" s="10" t="s">
        <v>21</v>
      </c>
      <c r="B31" s="32"/>
      <c r="C31" s="32"/>
      <c r="D31" s="32"/>
      <c r="E31" s="32"/>
      <c r="F31" s="32"/>
    </row>
    <row r="32" spans="1:8" ht="13.8" hidden="1">
      <c r="A32" s="10" t="s">
        <v>22</v>
      </c>
      <c r="B32" s="32"/>
      <c r="C32" s="32"/>
      <c r="D32" s="32"/>
      <c r="E32" s="32"/>
      <c r="F32" s="32"/>
    </row>
    <row r="33" spans="1:7" hidden="1">
      <c r="C33" s="50"/>
    </row>
    <row r="34" spans="1:7" hidden="1">
      <c r="A34" s="64" t="s">
        <v>81</v>
      </c>
      <c r="B34" s="65"/>
      <c r="C34" s="65"/>
      <c r="D34" s="65"/>
      <c r="E34" s="64" t="s">
        <v>82</v>
      </c>
    </row>
    <row r="35" spans="1:7" ht="13.8" hidden="1" thickBot="1">
      <c r="A35" s="66"/>
      <c r="B35" s="67"/>
      <c r="C35" s="67"/>
      <c r="D35" s="68"/>
      <c r="E35" s="67"/>
      <c r="F35" s="69"/>
      <c r="G35" s="66"/>
    </row>
    <row r="36" spans="1:7" ht="13.5" hidden="1" customHeight="1" thickTop="1">
      <c r="A36" s="92" t="s">
        <v>13</v>
      </c>
      <c r="B36" s="92"/>
      <c r="C36" s="70"/>
      <c r="D36" s="71"/>
      <c r="E36" s="92" t="s">
        <v>13</v>
      </c>
      <c r="F36" s="92"/>
      <c r="G36" s="70"/>
    </row>
    <row r="37" spans="1:7" hidden="1">
      <c r="A37" s="72"/>
      <c r="B37" s="72" t="s">
        <v>14</v>
      </c>
      <c r="C37" s="93" t="s">
        <v>15</v>
      </c>
      <c r="D37" s="69"/>
      <c r="E37" s="72"/>
      <c r="F37" s="72" t="s">
        <v>14</v>
      </c>
      <c r="G37" s="93" t="s">
        <v>15</v>
      </c>
    </row>
    <row r="38" spans="1:7" hidden="1">
      <c r="A38" s="73" t="s">
        <v>16</v>
      </c>
      <c r="B38" s="73" t="s">
        <v>17</v>
      </c>
      <c r="C38" s="94"/>
      <c r="D38" s="69"/>
      <c r="E38" s="73" t="s">
        <v>16</v>
      </c>
      <c r="F38" s="73" t="s">
        <v>17</v>
      </c>
      <c r="G38" s="94"/>
    </row>
    <row r="39" spans="1:7" hidden="1">
      <c r="A39" s="72"/>
      <c r="B39" s="74"/>
      <c r="C39" s="72"/>
      <c r="D39" s="69"/>
      <c r="E39" s="72"/>
      <c r="F39" s="74"/>
      <c r="G39" s="72"/>
    </row>
    <row r="40" spans="1:7" hidden="1">
      <c r="A40" s="75">
        <v>0</v>
      </c>
      <c r="B40" s="75">
        <v>7000</v>
      </c>
      <c r="C40" s="76">
        <v>0.1</v>
      </c>
      <c r="D40" s="69"/>
      <c r="E40" s="75">
        <v>0</v>
      </c>
      <c r="F40" s="75">
        <v>14000</v>
      </c>
      <c r="G40" s="76">
        <v>0.1</v>
      </c>
    </row>
    <row r="41" spans="1:7" hidden="1">
      <c r="A41" s="75">
        <v>7000</v>
      </c>
      <c r="B41" s="75">
        <v>28400</v>
      </c>
      <c r="C41" s="76">
        <v>0.15</v>
      </c>
      <c r="D41" s="69"/>
      <c r="E41" s="75">
        <v>14000</v>
      </c>
      <c r="F41" s="75">
        <v>56800</v>
      </c>
      <c r="G41" s="76">
        <v>0.15</v>
      </c>
    </row>
    <row r="42" spans="1:7" hidden="1">
      <c r="A42" s="75">
        <v>28400</v>
      </c>
      <c r="B42" s="75">
        <v>68800</v>
      </c>
      <c r="C42" s="76">
        <v>0.25</v>
      </c>
      <c r="D42" s="69"/>
      <c r="E42" s="75">
        <v>56800</v>
      </c>
      <c r="F42" s="75">
        <v>114650</v>
      </c>
      <c r="G42" s="76">
        <v>0.25</v>
      </c>
    </row>
    <row r="43" spans="1:7" hidden="1">
      <c r="A43" s="75">
        <v>68800</v>
      </c>
      <c r="B43" s="75">
        <v>143500</v>
      </c>
      <c r="C43" s="76">
        <v>0.28000000000000003</v>
      </c>
      <c r="D43" s="69"/>
      <c r="E43" s="75">
        <v>114650</v>
      </c>
      <c r="F43" s="75">
        <v>174700</v>
      </c>
      <c r="G43" s="76">
        <v>0.28000000000000003</v>
      </c>
    </row>
    <row r="44" spans="1:7" hidden="1">
      <c r="A44" s="75">
        <v>143500</v>
      </c>
      <c r="B44" s="75">
        <v>311950</v>
      </c>
      <c r="C44" s="76">
        <v>0.33</v>
      </c>
      <c r="D44" s="69"/>
      <c r="E44" s="75">
        <v>174700</v>
      </c>
      <c r="F44" s="75">
        <v>311950</v>
      </c>
      <c r="G44" s="76">
        <v>0.33</v>
      </c>
    </row>
    <row r="45" spans="1:7" hidden="1">
      <c r="A45" s="77">
        <v>311950</v>
      </c>
      <c r="B45" s="78" t="s">
        <v>18</v>
      </c>
      <c r="C45" s="79">
        <v>0.35</v>
      </c>
      <c r="D45" s="69"/>
      <c r="E45" s="77">
        <v>311950</v>
      </c>
      <c r="F45" s="78" t="s">
        <v>18</v>
      </c>
      <c r="G45" s="79">
        <v>0.35</v>
      </c>
    </row>
    <row r="46" spans="1:7" hidden="1">
      <c r="A46" s="75"/>
      <c r="B46" s="80"/>
      <c r="C46" s="81"/>
      <c r="D46" s="71"/>
      <c r="E46" s="71"/>
      <c r="F46" s="69"/>
      <c r="G46" s="75"/>
    </row>
    <row r="47" spans="1:7" hidden="1">
      <c r="A47" s="82"/>
      <c r="B47" s="69"/>
      <c r="C47" s="69"/>
      <c r="D47" s="69"/>
      <c r="E47" s="69"/>
      <c r="F47" s="69"/>
      <c r="G47" s="83"/>
    </row>
    <row r="48" spans="1:7" ht="12.75" hidden="1" customHeight="1">
      <c r="A48" s="84" t="s">
        <v>19</v>
      </c>
      <c r="B48" s="65"/>
      <c r="C48" s="65"/>
      <c r="D48" s="65"/>
      <c r="E48" s="90" t="s">
        <v>20</v>
      </c>
      <c r="F48" s="91"/>
      <c r="G48" s="91"/>
    </row>
    <row r="49" spans="1:8" ht="13.8" hidden="1" thickBot="1">
      <c r="A49" s="85"/>
      <c r="B49" s="85"/>
      <c r="C49" s="85"/>
      <c r="D49" s="85"/>
      <c r="E49" s="85"/>
      <c r="F49" s="85"/>
      <c r="G49" s="85"/>
    </row>
    <row r="50" spans="1:8" ht="13.5" hidden="1" customHeight="1" thickTop="1">
      <c r="A50" s="92" t="s">
        <v>13</v>
      </c>
      <c r="B50" s="92"/>
      <c r="C50" s="70"/>
      <c r="E50" s="92" t="s">
        <v>13</v>
      </c>
      <c r="F50" s="92"/>
      <c r="G50" s="70"/>
    </row>
    <row r="51" spans="1:8" hidden="1">
      <c r="A51" s="72"/>
      <c r="B51" s="72" t="s">
        <v>14</v>
      </c>
      <c r="C51" s="93" t="s">
        <v>15</v>
      </c>
      <c r="D51" s="69"/>
      <c r="E51" s="72"/>
      <c r="F51" s="72" t="s">
        <v>14</v>
      </c>
      <c r="G51" s="93" t="s">
        <v>15</v>
      </c>
    </row>
    <row r="52" spans="1:8" hidden="1">
      <c r="A52" s="73" t="s">
        <v>16</v>
      </c>
      <c r="B52" s="73" t="s">
        <v>17</v>
      </c>
      <c r="C52" s="94"/>
      <c r="D52" s="69"/>
      <c r="E52" s="73" t="s">
        <v>16</v>
      </c>
      <c r="F52" s="73" t="s">
        <v>17</v>
      </c>
      <c r="G52" s="94"/>
    </row>
    <row r="53" spans="1:8" hidden="1">
      <c r="A53" s="72"/>
      <c r="B53" s="74"/>
      <c r="C53" s="72"/>
      <c r="D53" s="69"/>
      <c r="E53" s="72"/>
      <c r="F53" s="74"/>
      <c r="G53" s="72"/>
    </row>
    <row r="54" spans="1:8" hidden="1">
      <c r="A54" s="75">
        <v>0</v>
      </c>
      <c r="B54" s="75">
        <v>10000</v>
      </c>
      <c r="C54" s="76">
        <v>0.1</v>
      </c>
      <c r="D54" s="69"/>
      <c r="E54" s="75">
        <v>0</v>
      </c>
      <c r="F54" s="75">
        <v>7000</v>
      </c>
      <c r="G54" s="76">
        <v>0.1</v>
      </c>
    </row>
    <row r="55" spans="1:8" hidden="1">
      <c r="A55" s="75">
        <v>10000</v>
      </c>
      <c r="B55" s="75">
        <v>38050</v>
      </c>
      <c r="C55" s="76">
        <v>0.15</v>
      </c>
      <c r="D55" s="69"/>
      <c r="E55" s="75">
        <v>7000</v>
      </c>
      <c r="F55" s="75">
        <v>28400</v>
      </c>
      <c r="G55" s="76">
        <v>0.15</v>
      </c>
    </row>
    <row r="56" spans="1:8" hidden="1">
      <c r="A56" s="75">
        <v>38050</v>
      </c>
      <c r="B56" s="75">
        <v>98250</v>
      </c>
      <c r="C56" s="76">
        <v>0.25</v>
      </c>
      <c r="D56" s="69"/>
      <c r="E56" s="75">
        <v>28400</v>
      </c>
      <c r="F56" s="75">
        <v>57325</v>
      </c>
      <c r="G56" s="76">
        <v>0.25</v>
      </c>
    </row>
    <row r="57" spans="1:8" hidden="1">
      <c r="A57" s="75">
        <v>98250</v>
      </c>
      <c r="B57" s="75">
        <v>159100</v>
      </c>
      <c r="C57" s="76">
        <v>0.28000000000000003</v>
      </c>
      <c r="D57" s="69"/>
      <c r="E57" s="75">
        <v>57325</v>
      </c>
      <c r="F57" s="75">
        <v>87350</v>
      </c>
      <c r="G57" s="76">
        <v>0.28000000000000003</v>
      </c>
    </row>
    <row r="58" spans="1:8" hidden="1">
      <c r="A58" s="75">
        <v>159100</v>
      </c>
      <c r="B58" s="75">
        <v>311950</v>
      </c>
      <c r="C58" s="76">
        <v>0.33</v>
      </c>
      <c r="D58" s="69"/>
      <c r="E58" s="75">
        <v>87350</v>
      </c>
      <c r="F58" s="75">
        <v>155975</v>
      </c>
      <c r="G58" s="76">
        <v>0.33</v>
      </c>
    </row>
    <row r="59" spans="1:8" hidden="1">
      <c r="A59" s="77">
        <v>311950</v>
      </c>
      <c r="B59" s="78" t="s">
        <v>18</v>
      </c>
      <c r="C59" s="79">
        <v>0.35</v>
      </c>
      <c r="D59" s="69"/>
      <c r="E59" s="77">
        <v>155975</v>
      </c>
      <c r="F59" s="78" t="s">
        <v>18</v>
      </c>
      <c r="G59" s="79">
        <v>0.35</v>
      </c>
    </row>
    <row r="61" spans="1:8" ht="24.75" customHeight="1">
      <c r="A61" s="89" t="s">
        <v>25</v>
      </c>
      <c r="B61" s="89"/>
      <c r="C61" s="89"/>
      <c r="D61" s="89"/>
      <c r="E61" s="89"/>
      <c r="F61" s="89"/>
    </row>
    <row r="62" spans="1:8">
      <c r="A62" s="69" t="s">
        <v>24</v>
      </c>
    </row>
    <row r="63" spans="1:8">
      <c r="H63" s="63"/>
    </row>
  </sheetData>
  <mergeCells count="10">
    <mergeCell ref="A61:F61"/>
    <mergeCell ref="A36:B36"/>
    <mergeCell ref="E36:F36"/>
    <mergeCell ref="C37:C38"/>
    <mergeCell ref="C51:C52"/>
    <mergeCell ref="G51:G52"/>
    <mergeCell ref="G37:G38"/>
    <mergeCell ref="E48:G48"/>
    <mergeCell ref="A50:B50"/>
    <mergeCell ref="E50:F50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A1:H63"/>
  <sheetViews>
    <sheetView showGridLines="0" zoomScaleNormal="100" workbookViewId="0"/>
  </sheetViews>
  <sheetFormatPr defaultColWidth="9.109375" defaultRowHeight="13.2"/>
  <cols>
    <col min="1" max="1" width="19.44140625" style="33" customWidth="1"/>
    <col min="2" max="2" width="19.109375" style="33" customWidth="1"/>
    <col min="3" max="4" width="11.33203125" style="33" customWidth="1"/>
    <col min="5" max="16384" width="9.109375" style="33"/>
  </cols>
  <sheetData>
    <row r="1" spans="1:6" ht="13.8">
      <c r="A1" s="10" t="s">
        <v>26</v>
      </c>
      <c r="B1" s="32"/>
      <c r="C1" s="32"/>
      <c r="D1" s="32"/>
      <c r="E1" s="32"/>
      <c r="F1" s="32"/>
    </row>
    <row r="2" spans="1:6" ht="13.8">
      <c r="A2" s="10"/>
      <c r="B2" s="32"/>
      <c r="C2" s="32"/>
      <c r="D2" s="32"/>
      <c r="E2" s="32"/>
      <c r="F2" s="32"/>
    </row>
    <row r="4" spans="1:6">
      <c r="A4" s="34" t="s">
        <v>3</v>
      </c>
      <c r="B4" s="62">
        <v>3100</v>
      </c>
      <c r="E4" s="34"/>
      <c r="F4" s="34"/>
    </row>
    <row r="5" spans="1:6">
      <c r="A5" s="34"/>
      <c r="B5" s="56"/>
      <c r="E5" s="34"/>
      <c r="F5" s="34"/>
    </row>
    <row r="7" spans="1:6">
      <c r="A7" s="34" t="s">
        <v>7</v>
      </c>
      <c r="B7" s="57"/>
      <c r="C7" s="57"/>
      <c r="D7" s="57"/>
      <c r="E7" s="57"/>
      <c r="F7" s="57"/>
    </row>
    <row r="8" spans="1:6" ht="13.8" thickBot="1">
      <c r="A8" s="58"/>
      <c r="B8" s="58"/>
      <c r="C8" s="58"/>
      <c r="E8" s="57"/>
      <c r="F8" s="57"/>
    </row>
    <row r="9" spans="1:6" ht="13.8" thickTop="1">
      <c r="A9" s="59"/>
      <c r="B9" s="60" t="s">
        <v>6</v>
      </c>
      <c r="C9" s="59" t="s">
        <v>8</v>
      </c>
    </row>
    <row r="10" spans="1:6">
      <c r="A10" s="39" t="s">
        <v>0</v>
      </c>
      <c r="B10" s="40">
        <v>4850</v>
      </c>
      <c r="C10" s="40">
        <v>1200</v>
      </c>
    </row>
    <row r="11" spans="1:6">
      <c r="A11" s="41" t="s">
        <v>1</v>
      </c>
      <c r="B11" s="42">
        <v>7150</v>
      </c>
      <c r="C11" s="40">
        <v>1200</v>
      </c>
    </row>
    <row r="12" spans="1:6">
      <c r="A12" s="43" t="s">
        <v>2</v>
      </c>
      <c r="B12" s="44">
        <v>9700</v>
      </c>
      <c r="C12" s="44">
        <v>950</v>
      </c>
    </row>
    <row r="13" spans="1:6">
      <c r="A13" s="41"/>
      <c r="B13" s="42"/>
      <c r="C13" s="42"/>
    </row>
    <row r="14" spans="1:6">
      <c r="A14" s="45" t="s">
        <v>12</v>
      </c>
      <c r="B14" s="42"/>
      <c r="C14" s="42"/>
    </row>
    <row r="15" spans="1:6">
      <c r="A15" s="41"/>
      <c r="B15" s="46">
        <v>800</v>
      </c>
      <c r="C15" s="42"/>
    </row>
    <row r="16" spans="1:6">
      <c r="A16" s="39"/>
    </row>
    <row r="17" spans="1:8">
      <c r="A17" s="34" t="s">
        <v>4</v>
      </c>
      <c r="B17" s="57"/>
      <c r="C17" s="57"/>
      <c r="D17" s="57"/>
      <c r="E17" s="57"/>
      <c r="F17" s="57"/>
    </row>
    <row r="18" spans="1:8" ht="13.8" thickBot="1">
      <c r="A18" s="58"/>
      <c r="B18" s="58"/>
      <c r="C18" s="58"/>
      <c r="D18" s="58"/>
      <c r="E18" s="58"/>
      <c r="F18" s="58"/>
    </row>
    <row r="19" spans="1:8" ht="13.8" thickTop="1">
      <c r="B19" s="47" t="s">
        <v>5</v>
      </c>
      <c r="C19" s="47"/>
      <c r="D19" s="47"/>
      <c r="E19" s="47"/>
      <c r="F19" s="47"/>
    </row>
    <row r="20" spans="1:8">
      <c r="B20" s="61">
        <v>0</v>
      </c>
      <c r="C20" s="61">
        <v>1</v>
      </c>
      <c r="D20" s="61">
        <v>2</v>
      </c>
      <c r="E20" s="61">
        <v>3</v>
      </c>
      <c r="F20" s="61">
        <v>4</v>
      </c>
    </row>
    <row r="21" spans="1:8">
      <c r="A21" s="33" t="s">
        <v>0</v>
      </c>
      <c r="B21" s="49">
        <f>B4+B10</f>
        <v>7950</v>
      </c>
      <c r="C21" s="49">
        <f>B4+B10+C10</f>
        <v>9150</v>
      </c>
      <c r="D21" s="49">
        <f>B10+B4+C10*2</f>
        <v>10350</v>
      </c>
      <c r="E21" s="49"/>
      <c r="F21" s="49"/>
    </row>
    <row r="22" spans="1:8">
      <c r="A22" s="33" t="s">
        <v>1</v>
      </c>
      <c r="B22" s="49"/>
      <c r="C22" s="49"/>
      <c r="D22" s="49"/>
      <c r="E22" s="49"/>
      <c r="F22" s="49"/>
    </row>
    <row r="23" spans="1:8">
      <c r="A23" s="50" t="s">
        <v>9</v>
      </c>
      <c r="B23" s="49">
        <f>B4+B11</f>
        <v>10250</v>
      </c>
      <c r="C23" s="49">
        <f>B4+B11+C11</f>
        <v>11450</v>
      </c>
      <c r="D23" s="49">
        <f>B4+B11+C11*2</f>
        <v>12650</v>
      </c>
      <c r="E23" s="49"/>
      <c r="F23" s="49"/>
    </row>
    <row r="24" spans="1:8">
      <c r="A24" s="50" t="s">
        <v>10</v>
      </c>
      <c r="B24" s="49">
        <f>2*B4+B11</f>
        <v>13350</v>
      </c>
      <c r="C24" s="49">
        <f>2*B4+B11+C11</f>
        <v>14550</v>
      </c>
      <c r="D24" s="49">
        <f>2*B4+B11+C11*2</f>
        <v>15750</v>
      </c>
      <c r="E24" s="49"/>
      <c r="F24" s="49"/>
    </row>
    <row r="25" spans="1:8">
      <c r="A25" s="50" t="s">
        <v>11</v>
      </c>
      <c r="B25" s="49">
        <f>3*B4+B11</f>
        <v>16450</v>
      </c>
      <c r="C25" s="49">
        <f>3*B4+B11+C11</f>
        <v>17650</v>
      </c>
      <c r="D25" s="49">
        <f>3*B4+B11+C11*2</f>
        <v>18850</v>
      </c>
      <c r="E25" s="49"/>
      <c r="F25" s="49"/>
    </row>
    <row r="26" spans="1:8">
      <c r="A26" s="53" t="s">
        <v>2</v>
      </c>
      <c r="B26" s="52"/>
      <c r="C26" s="52"/>
      <c r="D26" s="52"/>
      <c r="E26" s="52"/>
      <c r="F26" s="52"/>
    </row>
    <row r="27" spans="1:8">
      <c r="A27" s="51" t="s">
        <v>9</v>
      </c>
      <c r="B27" s="52">
        <f>2*B4+B12</f>
        <v>15900</v>
      </c>
      <c r="C27" s="52">
        <f>2*B4+B12+C12</f>
        <v>16850</v>
      </c>
      <c r="D27" s="52">
        <f>2*B4+B12+C12*2</f>
        <v>17800</v>
      </c>
      <c r="E27" s="52">
        <f>2*B4+B12+C12*3</f>
        <v>18750</v>
      </c>
      <c r="F27" s="52">
        <f>2*B4+B12+C12*4</f>
        <v>19700</v>
      </c>
    </row>
    <row r="28" spans="1:8">
      <c r="A28" s="51" t="s">
        <v>10</v>
      </c>
      <c r="B28" s="52">
        <f>3*B4+B12</f>
        <v>19000</v>
      </c>
      <c r="C28" s="52">
        <f>3*B4+B12+C12</f>
        <v>19950</v>
      </c>
      <c r="D28" s="52">
        <f>3*B4+B12+C12*2</f>
        <v>20900</v>
      </c>
      <c r="E28" s="52">
        <f>3*B4+B12+C12*3</f>
        <v>21850</v>
      </c>
      <c r="F28" s="52">
        <f>3*B4+B12+C12*4</f>
        <v>22800</v>
      </c>
    </row>
    <row r="29" spans="1:8">
      <c r="A29" s="54" t="s">
        <v>11</v>
      </c>
      <c r="B29" s="55">
        <f>4*B4+B12</f>
        <v>22100</v>
      </c>
      <c r="C29" s="55">
        <f>4*B4+B12+C12</f>
        <v>23050</v>
      </c>
      <c r="D29" s="55">
        <f>4*B4+B12+C12*2</f>
        <v>24000</v>
      </c>
      <c r="E29" s="55">
        <f>4*B4+B12+C12*3</f>
        <v>24950</v>
      </c>
      <c r="F29" s="55">
        <f>4*B4+B12+C12*4</f>
        <v>25900</v>
      </c>
    </row>
    <row r="30" spans="1:8">
      <c r="H30" s="63"/>
    </row>
    <row r="31" spans="1:8" ht="13.8" hidden="1">
      <c r="A31" s="10" t="s">
        <v>21</v>
      </c>
      <c r="B31" s="32"/>
      <c r="C31" s="32"/>
      <c r="D31" s="32"/>
      <c r="E31" s="32"/>
      <c r="F31" s="32"/>
    </row>
    <row r="32" spans="1:8" ht="13.8" hidden="1">
      <c r="A32" s="10" t="s">
        <v>22</v>
      </c>
      <c r="B32" s="32"/>
      <c r="C32" s="32"/>
      <c r="D32" s="32"/>
      <c r="E32" s="32"/>
      <c r="F32" s="32"/>
    </row>
    <row r="33" spans="1:7" hidden="1">
      <c r="C33" s="50"/>
    </row>
    <row r="34" spans="1:7" hidden="1">
      <c r="A34" s="64" t="s">
        <v>81</v>
      </c>
      <c r="B34" s="65"/>
      <c r="C34" s="65"/>
      <c r="D34" s="65"/>
      <c r="E34" s="64" t="s">
        <v>82</v>
      </c>
    </row>
    <row r="35" spans="1:7" ht="13.8" hidden="1" thickBot="1">
      <c r="A35" s="66"/>
      <c r="B35" s="67"/>
      <c r="C35" s="67"/>
      <c r="D35" s="68"/>
      <c r="E35" s="67"/>
      <c r="F35" s="69"/>
      <c r="G35" s="66"/>
    </row>
    <row r="36" spans="1:7" ht="13.5" hidden="1" customHeight="1" thickTop="1">
      <c r="A36" s="92" t="s">
        <v>13</v>
      </c>
      <c r="B36" s="92"/>
      <c r="C36" s="70"/>
      <c r="D36" s="71"/>
      <c r="E36" s="92" t="s">
        <v>13</v>
      </c>
      <c r="F36" s="92"/>
      <c r="G36" s="70"/>
    </row>
    <row r="37" spans="1:7" hidden="1">
      <c r="A37" s="72"/>
      <c r="B37" s="72" t="s">
        <v>14</v>
      </c>
      <c r="C37" s="93" t="s">
        <v>15</v>
      </c>
      <c r="D37" s="69"/>
      <c r="E37" s="72"/>
      <c r="F37" s="72" t="s">
        <v>14</v>
      </c>
      <c r="G37" s="93" t="s">
        <v>15</v>
      </c>
    </row>
    <row r="38" spans="1:7" hidden="1">
      <c r="A38" s="73" t="s">
        <v>16</v>
      </c>
      <c r="B38" s="73" t="s">
        <v>17</v>
      </c>
      <c r="C38" s="94"/>
      <c r="D38" s="69"/>
      <c r="E38" s="73" t="s">
        <v>16</v>
      </c>
      <c r="F38" s="73" t="s">
        <v>17</v>
      </c>
      <c r="G38" s="94"/>
    </row>
    <row r="39" spans="1:7" hidden="1">
      <c r="A39" s="72"/>
      <c r="B39" s="74"/>
      <c r="C39" s="72"/>
      <c r="D39" s="69"/>
      <c r="E39" s="72"/>
      <c r="F39" s="74"/>
      <c r="G39" s="72"/>
    </row>
    <row r="40" spans="1:7" hidden="1">
      <c r="A40" s="75">
        <v>0</v>
      </c>
      <c r="B40" s="75">
        <v>7000</v>
      </c>
      <c r="C40" s="76">
        <v>0.1</v>
      </c>
      <c r="D40" s="69"/>
      <c r="E40" s="75">
        <v>0</v>
      </c>
      <c r="F40" s="75">
        <v>14000</v>
      </c>
      <c r="G40" s="76">
        <v>0.1</v>
      </c>
    </row>
    <row r="41" spans="1:7" hidden="1">
      <c r="A41" s="75">
        <v>7000</v>
      </c>
      <c r="B41" s="75">
        <v>28400</v>
      </c>
      <c r="C41" s="76">
        <v>0.15</v>
      </c>
      <c r="D41" s="69"/>
      <c r="E41" s="75">
        <v>14000</v>
      </c>
      <c r="F41" s="75">
        <v>56800</v>
      </c>
      <c r="G41" s="76">
        <v>0.15</v>
      </c>
    </row>
    <row r="42" spans="1:7" hidden="1">
      <c r="A42" s="75">
        <v>28400</v>
      </c>
      <c r="B42" s="75">
        <v>68800</v>
      </c>
      <c r="C42" s="76">
        <v>0.25</v>
      </c>
      <c r="D42" s="69"/>
      <c r="E42" s="75">
        <v>56800</v>
      </c>
      <c r="F42" s="75">
        <v>114650</v>
      </c>
      <c r="G42" s="76">
        <v>0.25</v>
      </c>
    </row>
    <row r="43" spans="1:7" hidden="1">
      <c r="A43" s="75">
        <v>68800</v>
      </c>
      <c r="B43" s="75">
        <v>143500</v>
      </c>
      <c r="C43" s="76">
        <v>0.28000000000000003</v>
      </c>
      <c r="D43" s="69"/>
      <c r="E43" s="75">
        <v>114650</v>
      </c>
      <c r="F43" s="75">
        <v>174700</v>
      </c>
      <c r="G43" s="76">
        <v>0.28000000000000003</v>
      </c>
    </row>
    <row r="44" spans="1:7" hidden="1">
      <c r="A44" s="75">
        <v>143500</v>
      </c>
      <c r="B44" s="75">
        <v>311950</v>
      </c>
      <c r="C44" s="76">
        <v>0.33</v>
      </c>
      <c r="D44" s="69"/>
      <c r="E44" s="75">
        <v>174700</v>
      </c>
      <c r="F44" s="75">
        <v>311950</v>
      </c>
      <c r="G44" s="76">
        <v>0.33</v>
      </c>
    </row>
    <row r="45" spans="1:7" hidden="1">
      <c r="A45" s="77">
        <v>311950</v>
      </c>
      <c r="B45" s="78" t="s">
        <v>18</v>
      </c>
      <c r="C45" s="79">
        <v>0.35</v>
      </c>
      <c r="D45" s="69"/>
      <c r="E45" s="77">
        <v>311950</v>
      </c>
      <c r="F45" s="78" t="s">
        <v>18</v>
      </c>
      <c r="G45" s="79">
        <v>0.35</v>
      </c>
    </row>
    <row r="46" spans="1:7" hidden="1">
      <c r="A46" s="75"/>
      <c r="B46" s="80"/>
      <c r="C46" s="81"/>
      <c r="D46" s="71"/>
      <c r="E46" s="71"/>
      <c r="F46" s="69"/>
      <c r="G46" s="75"/>
    </row>
    <row r="47" spans="1:7" hidden="1">
      <c r="A47" s="82"/>
      <c r="B47" s="69"/>
      <c r="C47" s="69"/>
      <c r="D47" s="69"/>
      <c r="E47" s="69"/>
      <c r="F47" s="69"/>
      <c r="G47" s="83"/>
    </row>
    <row r="48" spans="1:7" ht="12.75" hidden="1" customHeight="1">
      <c r="A48" s="84" t="s">
        <v>19</v>
      </c>
      <c r="B48" s="65"/>
      <c r="C48" s="65"/>
      <c r="D48" s="65"/>
      <c r="E48" s="90" t="s">
        <v>20</v>
      </c>
      <c r="F48" s="91"/>
      <c r="G48" s="91"/>
    </row>
    <row r="49" spans="1:8" ht="13.8" hidden="1" thickBot="1">
      <c r="A49" s="85"/>
      <c r="B49" s="85"/>
      <c r="C49" s="85"/>
      <c r="D49" s="85"/>
      <c r="E49" s="85"/>
      <c r="F49" s="85"/>
      <c r="G49" s="85"/>
    </row>
    <row r="50" spans="1:8" ht="13.5" hidden="1" customHeight="1" thickTop="1">
      <c r="A50" s="92" t="s">
        <v>13</v>
      </c>
      <c r="B50" s="92"/>
      <c r="C50" s="70"/>
      <c r="E50" s="92" t="s">
        <v>13</v>
      </c>
      <c r="F50" s="92"/>
      <c r="G50" s="70"/>
    </row>
    <row r="51" spans="1:8" hidden="1">
      <c r="A51" s="72"/>
      <c r="B51" s="72" t="s">
        <v>14</v>
      </c>
      <c r="C51" s="93" t="s">
        <v>15</v>
      </c>
      <c r="D51" s="69"/>
      <c r="E51" s="72"/>
      <c r="F51" s="72" t="s">
        <v>14</v>
      </c>
      <c r="G51" s="93" t="s">
        <v>15</v>
      </c>
    </row>
    <row r="52" spans="1:8" hidden="1">
      <c r="A52" s="73" t="s">
        <v>16</v>
      </c>
      <c r="B52" s="73" t="s">
        <v>17</v>
      </c>
      <c r="C52" s="94"/>
      <c r="D52" s="69"/>
      <c r="E52" s="73" t="s">
        <v>16</v>
      </c>
      <c r="F52" s="73" t="s">
        <v>17</v>
      </c>
      <c r="G52" s="94"/>
    </row>
    <row r="53" spans="1:8" hidden="1">
      <c r="A53" s="72"/>
      <c r="B53" s="74"/>
      <c r="C53" s="72"/>
      <c r="D53" s="69"/>
      <c r="E53" s="72"/>
      <c r="F53" s="74"/>
      <c r="G53" s="72"/>
    </row>
    <row r="54" spans="1:8" hidden="1">
      <c r="A54" s="75">
        <v>0</v>
      </c>
      <c r="B54" s="75">
        <v>10000</v>
      </c>
      <c r="C54" s="76">
        <v>0.1</v>
      </c>
      <c r="D54" s="69"/>
      <c r="E54" s="75">
        <v>0</v>
      </c>
      <c r="F54" s="75">
        <v>7000</v>
      </c>
      <c r="G54" s="76">
        <v>0.1</v>
      </c>
    </row>
    <row r="55" spans="1:8" hidden="1">
      <c r="A55" s="75">
        <v>10000</v>
      </c>
      <c r="B55" s="75">
        <v>38050</v>
      </c>
      <c r="C55" s="76">
        <v>0.15</v>
      </c>
      <c r="D55" s="69"/>
      <c r="E55" s="75">
        <v>7000</v>
      </c>
      <c r="F55" s="75">
        <v>28400</v>
      </c>
      <c r="G55" s="76">
        <v>0.15</v>
      </c>
    </row>
    <row r="56" spans="1:8" hidden="1">
      <c r="A56" s="75">
        <v>38050</v>
      </c>
      <c r="B56" s="75">
        <v>98250</v>
      </c>
      <c r="C56" s="76">
        <v>0.25</v>
      </c>
      <c r="D56" s="69"/>
      <c r="E56" s="75">
        <v>28400</v>
      </c>
      <c r="F56" s="75">
        <v>57325</v>
      </c>
      <c r="G56" s="76">
        <v>0.25</v>
      </c>
    </row>
    <row r="57" spans="1:8" hidden="1">
      <c r="A57" s="75">
        <v>98250</v>
      </c>
      <c r="B57" s="75">
        <v>159100</v>
      </c>
      <c r="C57" s="76">
        <v>0.28000000000000003</v>
      </c>
      <c r="D57" s="69"/>
      <c r="E57" s="75">
        <v>57325</v>
      </c>
      <c r="F57" s="75">
        <v>87350</v>
      </c>
      <c r="G57" s="76">
        <v>0.28000000000000003</v>
      </c>
    </row>
    <row r="58" spans="1:8" hidden="1">
      <c r="A58" s="75">
        <v>159100</v>
      </c>
      <c r="B58" s="75">
        <v>311950</v>
      </c>
      <c r="C58" s="76">
        <v>0.33</v>
      </c>
      <c r="D58" s="69"/>
      <c r="E58" s="75">
        <v>87350</v>
      </c>
      <c r="F58" s="75">
        <v>155975</v>
      </c>
      <c r="G58" s="76">
        <v>0.33</v>
      </c>
    </row>
    <row r="59" spans="1:8" hidden="1">
      <c r="A59" s="77">
        <v>311950</v>
      </c>
      <c r="B59" s="78" t="s">
        <v>18</v>
      </c>
      <c r="C59" s="79">
        <v>0.35</v>
      </c>
      <c r="D59" s="69"/>
      <c r="E59" s="77">
        <v>155975</v>
      </c>
      <c r="F59" s="78" t="s">
        <v>18</v>
      </c>
      <c r="G59" s="79">
        <v>0.35</v>
      </c>
    </row>
    <row r="61" spans="1:8" ht="24.75" customHeight="1">
      <c r="A61" s="89" t="s">
        <v>27</v>
      </c>
      <c r="B61" s="89"/>
      <c r="C61" s="89"/>
      <c r="D61" s="89"/>
      <c r="E61" s="89"/>
      <c r="F61" s="89"/>
    </row>
    <row r="62" spans="1:8">
      <c r="A62" s="69" t="s">
        <v>28</v>
      </c>
    </row>
    <row r="63" spans="1:8">
      <c r="H63" s="63"/>
    </row>
  </sheetData>
  <mergeCells count="10">
    <mergeCell ref="A61:F61"/>
    <mergeCell ref="A36:B36"/>
    <mergeCell ref="E36:F36"/>
    <mergeCell ref="C37:C38"/>
    <mergeCell ref="C51:C52"/>
    <mergeCell ref="G51:G52"/>
    <mergeCell ref="G37:G38"/>
    <mergeCell ref="E48:G48"/>
    <mergeCell ref="A50:B50"/>
    <mergeCell ref="E50:F50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A1:H65"/>
  <sheetViews>
    <sheetView showGridLines="0" zoomScaleNormal="100" workbookViewId="0"/>
  </sheetViews>
  <sheetFormatPr defaultColWidth="9.109375" defaultRowHeight="13.2"/>
  <cols>
    <col min="1" max="1" width="19.44140625" style="33" customWidth="1"/>
    <col min="2" max="2" width="19.109375" style="33" customWidth="1"/>
    <col min="3" max="4" width="11.33203125" style="33" customWidth="1"/>
    <col min="5" max="16384" width="9.109375" style="33"/>
  </cols>
  <sheetData>
    <row r="1" spans="1:6" ht="13.8">
      <c r="A1" s="10" t="s">
        <v>29</v>
      </c>
      <c r="B1" s="32"/>
      <c r="C1" s="32"/>
      <c r="D1" s="32"/>
      <c r="E1" s="32"/>
      <c r="F1" s="32"/>
    </row>
    <row r="2" spans="1:6" ht="13.8">
      <c r="A2" s="10" t="s">
        <v>22</v>
      </c>
      <c r="B2" s="32"/>
      <c r="C2" s="32"/>
      <c r="D2" s="32"/>
      <c r="E2" s="32"/>
      <c r="F2" s="32"/>
    </row>
    <row r="4" spans="1:6">
      <c r="A4" s="34" t="s">
        <v>3</v>
      </c>
      <c r="B4" s="62">
        <v>3050</v>
      </c>
      <c r="E4" s="34"/>
      <c r="F4" s="34"/>
    </row>
    <row r="5" spans="1:6">
      <c r="A5" s="34"/>
      <c r="B5" s="56"/>
      <c r="E5" s="34"/>
      <c r="F5" s="34"/>
    </row>
    <row r="7" spans="1:6">
      <c r="A7" s="34" t="s">
        <v>7</v>
      </c>
      <c r="B7" s="57"/>
      <c r="C7" s="57"/>
      <c r="D7" s="57"/>
      <c r="E7" s="57"/>
      <c r="F7" s="57"/>
    </row>
    <row r="8" spans="1:6" ht="13.8" thickBot="1">
      <c r="A8" s="58"/>
      <c r="B8" s="58"/>
      <c r="C8" s="58"/>
      <c r="E8" s="57"/>
      <c r="F8" s="57"/>
    </row>
    <row r="9" spans="1:6" ht="13.8" thickTop="1">
      <c r="A9" s="59"/>
      <c r="B9" s="60" t="s">
        <v>6</v>
      </c>
      <c r="C9" s="59" t="s">
        <v>8</v>
      </c>
    </row>
    <row r="10" spans="1:6">
      <c r="A10" s="39" t="s">
        <v>0</v>
      </c>
      <c r="B10" s="40">
        <v>4750</v>
      </c>
      <c r="C10" s="40">
        <v>1150</v>
      </c>
    </row>
    <row r="11" spans="1:6">
      <c r="A11" s="41" t="s">
        <v>1</v>
      </c>
      <c r="B11" s="42">
        <v>7000</v>
      </c>
      <c r="C11" s="42">
        <v>1150</v>
      </c>
    </row>
    <row r="12" spans="1:6">
      <c r="A12" s="43" t="s">
        <v>2</v>
      </c>
      <c r="B12" s="44">
        <v>9500</v>
      </c>
      <c r="C12" s="44">
        <v>950</v>
      </c>
    </row>
    <row r="13" spans="1:6">
      <c r="A13" s="41"/>
      <c r="B13" s="42"/>
      <c r="C13" s="42"/>
    </row>
    <row r="14" spans="1:6">
      <c r="A14" s="45" t="s">
        <v>12</v>
      </c>
      <c r="B14" s="42"/>
      <c r="C14" s="42"/>
    </row>
    <row r="15" spans="1:6">
      <c r="A15" s="41"/>
      <c r="B15" s="46">
        <v>750</v>
      </c>
      <c r="C15" s="42"/>
    </row>
    <row r="16" spans="1:6">
      <c r="A16" s="39"/>
    </row>
    <row r="17" spans="1:8">
      <c r="A17" s="34" t="s">
        <v>4</v>
      </c>
      <c r="B17" s="57"/>
      <c r="C17" s="57"/>
      <c r="D17" s="57"/>
      <c r="E17" s="57"/>
      <c r="F17" s="57"/>
    </row>
    <row r="18" spans="1:8" ht="13.8" thickBot="1">
      <c r="A18" s="58"/>
      <c r="B18" s="58"/>
      <c r="C18" s="58"/>
      <c r="D18" s="58"/>
      <c r="E18" s="58"/>
      <c r="F18" s="58"/>
    </row>
    <row r="19" spans="1:8" ht="13.8" thickTop="1">
      <c r="B19" s="47" t="s">
        <v>5</v>
      </c>
      <c r="C19" s="47"/>
      <c r="D19" s="47"/>
      <c r="E19" s="47"/>
      <c r="F19" s="47"/>
    </row>
    <row r="20" spans="1:8">
      <c r="B20" s="61">
        <v>0</v>
      </c>
      <c r="C20" s="61">
        <v>1</v>
      </c>
      <c r="D20" s="61">
        <v>2</v>
      </c>
      <c r="E20" s="61">
        <v>3</v>
      </c>
      <c r="F20" s="61">
        <v>4</v>
      </c>
    </row>
    <row r="21" spans="1:8">
      <c r="A21" s="33" t="s">
        <v>0</v>
      </c>
      <c r="B21" s="49">
        <f>B4+B10</f>
        <v>7800</v>
      </c>
      <c r="C21" s="49">
        <f>B4+B10+C10</f>
        <v>8950</v>
      </c>
      <c r="D21" s="49">
        <f>B10+B4+C10*2</f>
        <v>10100</v>
      </c>
      <c r="E21" s="49"/>
      <c r="F21" s="49"/>
    </row>
    <row r="22" spans="1:8">
      <c r="A22" s="33" t="s">
        <v>1</v>
      </c>
      <c r="B22" s="49"/>
      <c r="C22" s="49"/>
      <c r="D22" s="49"/>
      <c r="E22" s="49"/>
      <c r="F22" s="49"/>
    </row>
    <row r="23" spans="1:8">
      <c r="A23" s="50" t="s">
        <v>9</v>
      </c>
      <c r="B23" s="49">
        <f>B4+B11</f>
        <v>10050</v>
      </c>
      <c r="C23" s="49">
        <f>B4+B11+C11</f>
        <v>11200</v>
      </c>
      <c r="D23" s="49">
        <f>B4+B11+C11*2</f>
        <v>12350</v>
      </c>
      <c r="E23" s="49"/>
      <c r="F23" s="49"/>
    </row>
    <row r="24" spans="1:8">
      <c r="A24" s="50" t="s">
        <v>10</v>
      </c>
      <c r="B24" s="49">
        <f>2*B4+B11</f>
        <v>13100</v>
      </c>
      <c r="C24" s="49">
        <f>2*B4+B11+C11</f>
        <v>14250</v>
      </c>
      <c r="D24" s="49">
        <f>2*B4+B11+C11*2</f>
        <v>15400</v>
      </c>
      <c r="E24" s="49"/>
      <c r="F24" s="49"/>
    </row>
    <row r="25" spans="1:8">
      <c r="A25" s="50" t="s">
        <v>11</v>
      </c>
      <c r="B25" s="49">
        <f>3*B4+B11</f>
        <v>16150</v>
      </c>
      <c r="C25" s="49">
        <f>3*B4+B11+C11</f>
        <v>17300</v>
      </c>
      <c r="D25" s="49">
        <f>3*B4+B11+C11*2</f>
        <v>18450</v>
      </c>
      <c r="E25" s="49"/>
      <c r="F25" s="49"/>
    </row>
    <row r="26" spans="1:8">
      <c r="A26" s="53" t="s">
        <v>2</v>
      </c>
      <c r="B26" s="52"/>
      <c r="C26" s="52"/>
      <c r="D26" s="52"/>
      <c r="E26" s="52"/>
      <c r="F26" s="52"/>
    </row>
    <row r="27" spans="1:8">
      <c r="A27" s="51" t="s">
        <v>9</v>
      </c>
      <c r="B27" s="52">
        <f>2*B4+B12</f>
        <v>15600</v>
      </c>
      <c r="C27" s="52">
        <f>2*B4+B12+C12</f>
        <v>16550</v>
      </c>
      <c r="D27" s="52">
        <f>2*B4+B12+C12*2</f>
        <v>17500</v>
      </c>
      <c r="E27" s="52">
        <f>2*B4+B12+C12*3</f>
        <v>18450</v>
      </c>
      <c r="F27" s="52">
        <f>2*B4+B12+C12*4</f>
        <v>19400</v>
      </c>
    </row>
    <row r="28" spans="1:8">
      <c r="A28" s="51" t="s">
        <v>10</v>
      </c>
      <c r="B28" s="52">
        <f>3*B4+B12</f>
        <v>18650</v>
      </c>
      <c r="C28" s="52">
        <f>3*B4+B12+C12</f>
        <v>19600</v>
      </c>
      <c r="D28" s="52">
        <f>3*B4+B12+C12*2</f>
        <v>20550</v>
      </c>
      <c r="E28" s="52">
        <f>3*B4+B12+C12*3</f>
        <v>21500</v>
      </c>
      <c r="F28" s="52">
        <f>3*B4+B12+C12*4</f>
        <v>22450</v>
      </c>
    </row>
    <row r="29" spans="1:8">
      <c r="A29" s="54" t="s">
        <v>11</v>
      </c>
      <c r="B29" s="55">
        <f>4*B4+B12</f>
        <v>21700</v>
      </c>
      <c r="C29" s="55">
        <f>4*B4+B12+C12</f>
        <v>22650</v>
      </c>
      <c r="D29" s="55">
        <f>4*B4+B12+C12*2</f>
        <v>23600</v>
      </c>
      <c r="E29" s="55">
        <f>4*B4+B12+C12*3</f>
        <v>24550</v>
      </c>
      <c r="F29" s="55">
        <f>4*B4+B12+C12*4</f>
        <v>25500</v>
      </c>
    </row>
    <row r="30" spans="1:8">
      <c r="H30" s="63"/>
    </row>
    <row r="31" spans="1:8" ht="13.8" hidden="1">
      <c r="A31" s="10" t="s">
        <v>21</v>
      </c>
      <c r="B31" s="32"/>
      <c r="C31" s="32"/>
      <c r="D31" s="32"/>
      <c r="E31" s="32"/>
      <c r="F31" s="32"/>
    </row>
    <row r="32" spans="1:8" ht="13.8" hidden="1">
      <c r="A32" s="10" t="s">
        <v>22</v>
      </c>
      <c r="B32" s="32"/>
      <c r="C32" s="32"/>
      <c r="D32" s="32"/>
      <c r="E32" s="32"/>
      <c r="F32" s="32"/>
    </row>
    <row r="33" spans="1:7" hidden="1">
      <c r="C33" s="50"/>
    </row>
    <row r="34" spans="1:7" hidden="1">
      <c r="A34" s="64" t="s">
        <v>81</v>
      </c>
      <c r="B34" s="65"/>
      <c r="C34" s="65"/>
      <c r="D34" s="65"/>
      <c r="E34" s="64" t="s">
        <v>82</v>
      </c>
    </row>
    <row r="35" spans="1:7" ht="13.8" hidden="1" thickBot="1">
      <c r="A35" s="66"/>
      <c r="B35" s="67"/>
      <c r="C35" s="67"/>
      <c r="D35" s="68"/>
      <c r="E35" s="67"/>
      <c r="F35" s="69"/>
      <c r="G35" s="66"/>
    </row>
    <row r="36" spans="1:7" ht="13.5" hidden="1" customHeight="1" thickTop="1">
      <c r="A36" s="92" t="s">
        <v>13</v>
      </c>
      <c r="B36" s="92"/>
      <c r="C36" s="70"/>
      <c r="D36" s="71"/>
      <c r="E36" s="92" t="s">
        <v>13</v>
      </c>
      <c r="F36" s="92"/>
      <c r="G36" s="70"/>
    </row>
    <row r="37" spans="1:7" hidden="1">
      <c r="A37" s="72"/>
      <c r="B37" s="72" t="s">
        <v>14</v>
      </c>
      <c r="C37" s="93" t="s">
        <v>15</v>
      </c>
      <c r="D37" s="69"/>
      <c r="E37" s="72"/>
      <c r="F37" s="72" t="s">
        <v>14</v>
      </c>
      <c r="G37" s="93" t="s">
        <v>15</v>
      </c>
    </row>
    <row r="38" spans="1:7" hidden="1">
      <c r="A38" s="73" t="s">
        <v>16</v>
      </c>
      <c r="B38" s="73" t="s">
        <v>17</v>
      </c>
      <c r="C38" s="94"/>
      <c r="D38" s="69"/>
      <c r="E38" s="73" t="s">
        <v>16</v>
      </c>
      <c r="F38" s="73" t="s">
        <v>17</v>
      </c>
      <c r="G38" s="94"/>
    </row>
    <row r="39" spans="1:7" hidden="1">
      <c r="A39" s="72"/>
      <c r="B39" s="74"/>
      <c r="C39" s="72"/>
      <c r="D39" s="69"/>
      <c r="E39" s="72"/>
      <c r="F39" s="74"/>
      <c r="G39" s="72"/>
    </row>
    <row r="40" spans="1:7" hidden="1">
      <c r="A40" s="75">
        <v>0</v>
      </c>
      <c r="B40" s="75">
        <v>7000</v>
      </c>
      <c r="C40" s="76">
        <v>0.1</v>
      </c>
      <c r="D40" s="69"/>
      <c r="E40" s="75">
        <v>0</v>
      </c>
      <c r="F40" s="75">
        <v>14000</v>
      </c>
      <c r="G40" s="76">
        <v>0.1</v>
      </c>
    </row>
    <row r="41" spans="1:7" hidden="1">
      <c r="A41" s="75">
        <v>7000</v>
      </c>
      <c r="B41" s="75">
        <v>28400</v>
      </c>
      <c r="C41" s="76">
        <v>0.15</v>
      </c>
      <c r="D41" s="69"/>
      <c r="E41" s="75">
        <v>14000</v>
      </c>
      <c r="F41" s="75">
        <v>56800</v>
      </c>
      <c r="G41" s="76">
        <v>0.15</v>
      </c>
    </row>
    <row r="42" spans="1:7" hidden="1">
      <c r="A42" s="75">
        <v>28400</v>
      </c>
      <c r="B42" s="75">
        <v>68800</v>
      </c>
      <c r="C42" s="76">
        <v>0.25</v>
      </c>
      <c r="D42" s="69"/>
      <c r="E42" s="75">
        <v>56800</v>
      </c>
      <c r="F42" s="75">
        <v>114650</v>
      </c>
      <c r="G42" s="76">
        <v>0.25</v>
      </c>
    </row>
    <row r="43" spans="1:7" hidden="1">
      <c r="A43" s="75">
        <v>68800</v>
      </c>
      <c r="B43" s="75">
        <v>143500</v>
      </c>
      <c r="C43" s="76">
        <v>0.28000000000000003</v>
      </c>
      <c r="D43" s="69"/>
      <c r="E43" s="75">
        <v>114650</v>
      </c>
      <c r="F43" s="75">
        <v>174700</v>
      </c>
      <c r="G43" s="76">
        <v>0.28000000000000003</v>
      </c>
    </row>
    <row r="44" spans="1:7" hidden="1">
      <c r="A44" s="75">
        <v>143500</v>
      </c>
      <c r="B44" s="75">
        <v>311950</v>
      </c>
      <c r="C44" s="76">
        <v>0.33</v>
      </c>
      <c r="D44" s="69"/>
      <c r="E44" s="75">
        <v>174700</v>
      </c>
      <c r="F44" s="75">
        <v>311950</v>
      </c>
      <c r="G44" s="76">
        <v>0.33</v>
      </c>
    </row>
    <row r="45" spans="1:7" hidden="1">
      <c r="A45" s="77">
        <v>311950</v>
      </c>
      <c r="B45" s="78" t="s">
        <v>18</v>
      </c>
      <c r="C45" s="79">
        <v>0.35</v>
      </c>
      <c r="D45" s="69"/>
      <c r="E45" s="77">
        <v>311950</v>
      </c>
      <c r="F45" s="78" t="s">
        <v>18</v>
      </c>
      <c r="G45" s="79">
        <v>0.35</v>
      </c>
    </row>
    <row r="46" spans="1:7" hidden="1">
      <c r="A46" s="75"/>
      <c r="B46" s="80"/>
      <c r="C46" s="81"/>
      <c r="D46" s="71"/>
      <c r="E46" s="71"/>
      <c r="F46" s="69"/>
      <c r="G46" s="75"/>
    </row>
    <row r="47" spans="1:7" hidden="1">
      <c r="A47" s="82"/>
      <c r="B47" s="69"/>
      <c r="C47" s="69"/>
      <c r="D47" s="69"/>
      <c r="E47" s="69"/>
      <c r="F47" s="69"/>
      <c r="G47" s="83"/>
    </row>
    <row r="48" spans="1:7" ht="12.75" hidden="1" customHeight="1">
      <c r="A48" s="84" t="s">
        <v>19</v>
      </c>
      <c r="B48" s="65"/>
      <c r="C48" s="65"/>
      <c r="D48" s="65"/>
      <c r="E48" s="90" t="s">
        <v>20</v>
      </c>
      <c r="F48" s="91"/>
      <c r="G48" s="91"/>
    </row>
    <row r="49" spans="1:7" ht="13.8" hidden="1" thickBot="1">
      <c r="A49" s="85"/>
      <c r="B49" s="85"/>
      <c r="C49" s="85"/>
      <c r="D49" s="85"/>
      <c r="E49" s="85"/>
      <c r="F49" s="85"/>
      <c r="G49" s="85"/>
    </row>
    <row r="50" spans="1:7" ht="13.5" hidden="1" customHeight="1" thickTop="1">
      <c r="A50" s="92" t="s">
        <v>13</v>
      </c>
      <c r="B50" s="92"/>
      <c r="C50" s="70"/>
      <c r="E50" s="92" t="s">
        <v>13</v>
      </c>
      <c r="F50" s="92"/>
      <c r="G50" s="70"/>
    </row>
    <row r="51" spans="1:7" hidden="1">
      <c r="A51" s="72"/>
      <c r="B51" s="72" t="s">
        <v>14</v>
      </c>
      <c r="C51" s="93" t="s">
        <v>15</v>
      </c>
      <c r="D51" s="69"/>
      <c r="E51" s="72"/>
      <c r="F51" s="72" t="s">
        <v>14</v>
      </c>
      <c r="G51" s="93" t="s">
        <v>15</v>
      </c>
    </row>
    <row r="52" spans="1:7" hidden="1">
      <c r="A52" s="73" t="s">
        <v>16</v>
      </c>
      <c r="B52" s="73" t="s">
        <v>17</v>
      </c>
      <c r="C52" s="94"/>
      <c r="D52" s="69"/>
      <c r="E52" s="73" t="s">
        <v>16</v>
      </c>
      <c r="F52" s="73" t="s">
        <v>17</v>
      </c>
      <c r="G52" s="94"/>
    </row>
    <row r="53" spans="1:7" hidden="1">
      <c r="A53" s="72"/>
      <c r="B53" s="74"/>
      <c r="C53" s="72"/>
      <c r="D53" s="69"/>
      <c r="E53" s="72"/>
      <c r="F53" s="74"/>
      <c r="G53" s="72"/>
    </row>
    <row r="54" spans="1:7" hidden="1">
      <c r="A54" s="75">
        <v>0</v>
      </c>
      <c r="B54" s="75">
        <v>10000</v>
      </c>
      <c r="C54" s="76">
        <v>0.1</v>
      </c>
      <c r="D54" s="69"/>
      <c r="E54" s="75">
        <v>0</v>
      </c>
      <c r="F54" s="75">
        <v>7000</v>
      </c>
      <c r="G54" s="76">
        <v>0.1</v>
      </c>
    </row>
    <row r="55" spans="1:7" hidden="1">
      <c r="A55" s="75">
        <v>10000</v>
      </c>
      <c r="B55" s="75">
        <v>38050</v>
      </c>
      <c r="C55" s="76">
        <v>0.15</v>
      </c>
      <c r="D55" s="69"/>
      <c r="E55" s="75">
        <v>7000</v>
      </c>
      <c r="F55" s="75">
        <v>28400</v>
      </c>
      <c r="G55" s="76">
        <v>0.15</v>
      </c>
    </row>
    <row r="56" spans="1:7" hidden="1">
      <c r="A56" s="75">
        <v>38050</v>
      </c>
      <c r="B56" s="75">
        <v>98250</v>
      </c>
      <c r="C56" s="76">
        <v>0.25</v>
      </c>
      <c r="D56" s="69"/>
      <c r="E56" s="75">
        <v>28400</v>
      </c>
      <c r="F56" s="75">
        <v>57325</v>
      </c>
      <c r="G56" s="76">
        <v>0.25</v>
      </c>
    </row>
    <row r="57" spans="1:7" hidden="1">
      <c r="A57" s="75">
        <v>98250</v>
      </c>
      <c r="B57" s="75">
        <v>159100</v>
      </c>
      <c r="C57" s="76">
        <v>0.28000000000000003</v>
      </c>
      <c r="D57" s="69"/>
      <c r="E57" s="75">
        <v>57325</v>
      </c>
      <c r="F57" s="75">
        <v>87350</v>
      </c>
      <c r="G57" s="76">
        <v>0.28000000000000003</v>
      </c>
    </row>
    <row r="58" spans="1:7" hidden="1">
      <c r="A58" s="75">
        <v>159100</v>
      </c>
      <c r="B58" s="75">
        <v>311950</v>
      </c>
      <c r="C58" s="76">
        <v>0.33</v>
      </c>
      <c r="D58" s="69"/>
      <c r="E58" s="75">
        <v>87350</v>
      </c>
      <c r="F58" s="75">
        <v>155975</v>
      </c>
      <c r="G58" s="76">
        <v>0.33</v>
      </c>
    </row>
    <row r="59" spans="1:7" hidden="1">
      <c r="A59" s="77">
        <v>311950</v>
      </c>
      <c r="B59" s="78" t="s">
        <v>18</v>
      </c>
      <c r="C59" s="79">
        <v>0.35</v>
      </c>
      <c r="D59" s="69"/>
      <c r="E59" s="77">
        <v>155975</v>
      </c>
      <c r="F59" s="78" t="s">
        <v>18</v>
      </c>
      <c r="G59" s="79">
        <v>0.35</v>
      </c>
    </row>
    <row r="61" spans="1:7">
      <c r="A61" s="33" t="s">
        <v>30</v>
      </c>
    </row>
    <row r="62" spans="1:7">
      <c r="A62" s="33" t="s">
        <v>31</v>
      </c>
    </row>
    <row r="63" spans="1:7">
      <c r="A63" s="69" t="s">
        <v>32</v>
      </c>
    </row>
    <row r="64" spans="1:7">
      <c r="A64" s="69" t="s">
        <v>33</v>
      </c>
    </row>
    <row r="65" spans="1:8">
      <c r="A65" s="33" t="s">
        <v>34</v>
      </c>
      <c r="H65" s="63"/>
    </row>
  </sheetData>
  <mergeCells count="9">
    <mergeCell ref="C51:C52"/>
    <mergeCell ref="G51:G52"/>
    <mergeCell ref="A36:B36"/>
    <mergeCell ref="E36:F36"/>
    <mergeCell ref="C37:C38"/>
    <mergeCell ref="G37:G38"/>
    <mergeCell ref="E48:G48"/>
    <mergeCell ref="A50:B50"/>
    <mergeCell ref="E50:F50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A1:F35"/>
  <sheetViews>
    <sheetView showGridLines="0" zoomScaleNormal="100" workbookViewId="0"/>
  </sheetViews>
  <sheetFormatPr defaultColWidth="9.109375" defaultRowHeight="13.2"/>
  <cols>
    <col min="1" max="1" width="19.44140625" style="33" customWidth="1"/>
    <col min="2" max="2" width="19.109375" style="33" customWidth="1"/>
    <col min="3" max="4" width="11.33203125" style="33" customWidth="1"/>
    <col min="5" max="16384" width="9.109375" style="33"/>
  </cols>
  <sheetData>
    <row r="1" spans="1:6" ht="13.8">
      <c r="A1" s="10" t="s">
        <v>38</v>
      </c>
      <c r="B1" s="32"/>
      <c r="C1" s="32"/>
      <c r="D1" s="32"/>
      <c r="E1" s="32"/>
      <c r="F1" s="32"/>
    </row>
    <row r="2" spans="1:6" ht="13.8">
      <c r="A2" s="10" t="s">
        <v>39</v>
      </c>
      <c r="B2" s="32"/>
      <c r="C2" s="32"/>
      <c r="D2" s="32"/>
      <c r="E2" s="32"/>
      <c r="F2" s="32"/>
    </row>
    <row r="4" spans="1:6">
      <c r="A4" s="34" t="s">
        <v>3</v>
      </c>
      <c r="B4" s="56">
        <v>3000</v>
      </c>
      <c r="E4" s="34"/>
      <c r="F4" s="34"/>
    </row>
    <row r="5" spans="1:6">
      <c r="A5" s="34"/>
      <c r="B5" s="56"/>
      <c r="E5" s="34"/>
      <c r="F5" s="34"/>
    </row>
    <row r="7" spans="1:6">
      <c r="A7" s="34" t="s">
        <v>7</v>
      </c>
      <c r="B7" s="57"/>
      <c r="C7" s="57"/>
      <c r="D7" s="57"/>
      <c r="E7" s="57"/>
      <c r="F7" s="57"/>
    </row>
    <row r="8" spans="1:6" ht="13.8" thickBot="1">
      <c r="A8" s="58"/>
      <c r="B8" s="58"/>
      <c r="C8" s="58"/>
      <c r="E8" s="57"/>
      <c r="F8" s="57"/>
    </row>
    <row r="9" spans="1:6" ht="13.8" thickTop="1">
      <c r="A9" s="59"/>
      <c r="B9" s="60" t="s">
        <v>6</v>
      </c>
      <c r="C9" s="59" t="s">
        <v>8</v>
      </c>
    </row>
    <row r="10" spans="1:6">
      <c r="A10" s="39" t="s">
        <v>0</v>
      </c>
      <c r="B10" s="40">
        <v>4700</v>
      </c>
      <c r="C10" s="40">
        <v>1150</v>
      </c>
    </row>
    <row r="11" spans="1:6">
      <c r="A11" s="41" t="s">
        <v>1</v>
      </c>
      <c r="B11" s="42">
        <v>6900</v>
      </c>
      <c r="C11" s="42">
        <v>1150</v>
      </c>
    </row>
    <row r="12" spans="1:6">
      <c r="A12" s="43" t="s">
        <v>2</v>
      </c>
      <c r="B12" s="44">
        <v>7850</v>
      </c>
      <c r="C12" s="44">
        <v>900</v>
      </c>
    </row>
    <row r="13" spans="1:6">
      <c r="A13" s="41"/>
      <c r="B13" s="42"/>
      <c r="C13" s="42"/>
    </row>
    <row r="14" spans="1:6">
      <c r="A14" s="45" t="s">
        <v>12</v>
      </c>
      <c r="B14" s="42"/>
      <c r="C14" s="42"/>
    </row>
    <row r="15" spans="1:6">
      <c r="A15" s="41"/>
      <c r="B15" s="46">
        <v>750</v>
      </c>
      <c r="C15" s="42"/>
    </row>
    <row r="16" spans="1:6">
      <c r="A16" s="39"/>
    </row>
    <row r="17" spans="1:6">
      <c r="A17" s="34" t="s">
        <v>4</v>
      </c>
      <c r="B17" s="57"/>
      <c r="C17" s="57"/>
      <c r="D17" s="57"/>
      <c r="E17" s="57"/>
      <c r="F17" s="57"/>
    </row>
    <row r="18" spans="1:6" ht="13.8" thickBot="1">
      <c r="A18" s="58"/>
      <c r="B18" s="58"/>
      <c r="C18" s="58"/>
      <c r="D18" s="58"/>
      <c r="E18" s="58"/>
      <c r="F18" s="58"/>
    </row>
    <row r="19" spans="1:6" ht="13.8" thickTop="1">
      <c r="B19" s="47" t="s">
        <v>5</v>
      </c>
      <c r="C19" s="47"/>
      <c r="D19" s="47"/>
      <c r="E19" s="47"/>
      <c r="F19" s="47"/>
    </row>
    <row r="20" spans="1:6">
      <c r="B20" s="61">
        <v>0</v>
      </c>
      <c r="C20" s="61">
        <v>1</v>
      </c>
      <c r="D20" s="61">
        <v>2</v>
      </c>
      <c r="E20" s="61">
        <v>3</v>
      </c>
      <c r="F20" s="61">
        <v>4</v>
      </c>
    </row>
    <row r="21" spans="1:6">
      <c r="A21" s="33" t="s">
        <v>0</v>
      </c>
      <c r="B21" s="49">
        <f>B4+B10</f>
        <v>7700</v>
      </c>
      <c r="C21" s="49">
        <f>B4+B10+C10</f>
        <v>8850</v>
      </c>
      <c r="D21" s="49">
        <f>B10+B4+C10*2</f>
        <v>10000</v>
      </c>
      <c r="E21" s="49"/>
      <c r="F21" s="49"/>
    </row>
    <row r="22" spans="1:6">
      <c r="A22" s="33" t="s">
        <v>1</v>
      </c>
      <c r="B22" s="49"/>
      <c r="C22" s="49"/>
      <c r="D22" s="49"/>
      <c r="E22" s="49"/>
      <c r="F22" s="49"/>
    </row>
    <row r="23" spans="1:6">
      <c r="A23" s="50" t="s">
        <v>9</v>
      </c>
      <c r="B23" s="49">
        <f>B4+B11</f>
        <v>9900</v>
      </c>
      <c r="C23" s="49">
        <f>B4+B11+C11</f>
        <v>11050</v>
      </c>
      <c r="D23" s="49">
        <f>B4+B11+C11*2</f>
        <v>12200</v>
      </c>
      <c r="E23" s="49"/>
      <c r="F23" s="49"/>
    </row>
    <row r="24" spans="1:6">
      <c r="A24" s="50" t="s">
        <v>10</v>
      </c>
      <c r="B24" s="49">
        <f>2*B4+B11</f>
        <v>12900</v>
      </c>
      <c r="C24" s="49">
        <f>2*B4+B11+C11</f>
        <v>14050</v>
      </c>
      <c r="D24" s="49">
        <f>2*B4+B11+C11*2</f>
        <v>15200</v>
      </c>
      <c r="E24" s="49"/>
      <c r="F24" s="49"/>
    </row>
    <row r="25" spans="1:6">
      <c r="A25" s="50" t="s">
        <v>11</v>
      </c>
      <c r="B25" s="49">
        <f>3*B4+B11</f>
        <v>15900</v>
      </c>
      <c r="C25" s="49">
        <f>3*B4+B11+C11</f>
        <v>17050</v>
      </c>
      <c r="D25" s="49">
        <f>3*B4+B11+C11*2</f>
        <v>18200</v>
      </c>
      <c r="E25" s="49"/>
      <c r="F25" s="49"/>
    </row>
    <row r="26" spans="1:6">
      <c r="A26" s="53" t="s">
        <v>2</v>
      </c>
      <c r="B26" s="52"/>
      <c r="C26" s="52"/>
      <c r="D26" s="52"/>
      <c r="E26" s="52"/>
      <c r="F26" s="52"/>
    </row>
    <row r="27" spans="1:6">
      <c r="A27" s="51" t="s">
        <v>9</v>
      </c>
      <c r="B27" s="52">
        <f>2*B4+B12</f>
        <v>13850</v>
      </c>
      <c r="C27" s="52">
        <f>2*$B$4+B12+C$12</f>
        <v>14750</v>
      </c>
      <c r="D27" s="52">
        <f>2*B4+B12+C12*2</f>
        <v>15650</v>
      </c>
      <c r="E27" s="52">
        <f>2*B4+B12+C12*3</f>
        <v>16550</v>
      </c>
      <c r="F27" s="52">
        <f>2*B4+B12+C12*4</f>
        <v>17450</v>
      </c>
    </row>
    <row r="28" spans="1:6">
      <c r="A28" s="51" t="s">
        <v>10</v>
      </c>
      <c r="B28" s="52">
        <f>3*B4+B12</f>
        <v>16850</v>
      </c>
      <c r="C28" s="52">
        <f>3*$B$4+B12+C$12</f>
        <v>17750</v>
      </c>
      <c r="D28" s="52">
        <f>3*B4+B12+C12*2</f>
        <v>18650</v>
      </c>
      <c r="E28" s="52">
        <f>3*B4+B12+C12*3</f>
        <v>19550</v>
      </c>
      <c r="F28" s="52">
        <f>3*B4+B12+C12*4</f>
        <v>20450</v>
      </c>
    </row>
    <row r="29" spans="1:6">
      <c r="A29" s="54" t="s">
        <v>11</v>
      </c>
      <c r="B29" s="55">
        <f>4*B4+B12</f>
        <v>19850</v>
      </c>
      <c r="C29" s="55">
        <f>4*$B$4+B12+C$12</f>
        <v>20750</v>
      </c>
      <c r="D29" s="55">
        <f>4*B4+B12+C12*2</f>
        <v>21650</v>
      </c>
      <c r="E29" s="55">
        <f>4*B4+B12+C12*3</f>
        <v>22550</v>
      </c>
      <c r="F29" s="55">
        <f>4*B4+B12+C12*4</f>
        <v>23450</v>
      </c>
    </row>
    <row r="31" spans="1:6">
      <c r="A31" s="33" t="s">
        <v>40</v>
      </c>
    </row>
    <row r="33" spans="3:3">
      <c r="C33" s="50"/>
    </row>
    <row r="34" spans="3:3">
      <c r="C34" s="50"/>
    </row>
    <row r="35" spans="3:3">
      <c r="C35" s="50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A1:F31"/>
  <sheetViews>
    <sheetView showGridLines="0" zoomScaleNormal="100" workbookViewId="0"/>
  </sheetViews>
  <sheetFormatPr defaultColWidth="9.109375" defaultRowHeight="13.2"/>
  <cols>
    <col min="1" max="1" width="20.44140625" style="33" customWidth="1"/>
    <col min="2" max="2" width="19.109375" style="33" customWidth="1"/>
    <col min="3" max="3" width="11" style="33" customWidth="1"/>
    <col min="4" max="16384" width="9.109375" style="33"/>
  </cols>
  <sheetData>
    <row r="1" spans="1:6" ht="13.8">
      <c r="A1" s="10" t="s">
        <v>41</v>
      </c>
      <c r="B1" s="32"/>
      <c r="C1" s="32"/>
      <c r="D1" s="32"/>
      <c r="E1" s="32"/>
      <c r="F1" s="32"/>
    </row>
    <row r="2" spans="1:6" ht="13.8">
      <c r="A2" s="10" t="s">
        <v>39</v>
      </c>
      <c r="B2" s="32"/>
      <c r="C2" s="32"/>
      <c r="D2" s="32"/>
      <c r="E2" s="32"/>
      <c r="F2" s="32"/>
    </row>
    <row r="4" spans="1:6">
      <c r="A4" s="34" t="s">
        <v>3</v>
      </c>
      <c r="B4" s="35">
        <v>2900</v>
      </c>
      <c r="E4" s="34"/>
      <c r="F4" s="34"/>
    </row>
    <row r="7" spans="1:6">
      <c r="A7" s="36" t="s">
        <v>7</v>
      </c>
    </row>
    <row r="8" spans="1:6" ht="13.8" thickBot="1">
      <c r="A8" s="37"/>
      <c r="B8" s="37"/>
      <c r="C8" s="37"/>
    </row>
    <row r="9" spans="1:6" ht="13.8" thickTop="1">
      <c r="B9" s="38" t="s">
        <v>6</v>
      </c>
      <c r="C9" s="38" t="s">
        <v>8</v>
      </c>
    </row>
    <row r="10" spans="1:6">
      <c r="A10" s="39" t="s">
        <v>0</v>
      </c>
      <c r="B10" s="40">
        <v>4550</v>
      </c>
      <c r="C10" s="40">
        <v>1100</v>
      </c>
    </row>
    <row r="11" spans="1:6">
      <c r="A11" s="41" t="s">
        <v>1</v>
      </c>
      <c r="B11" s="42">
        <v>6650</v>
      </c>
      <c r="C11" s="42">
        <v>1100</v>
      </c>
    </row>
    <row r="12" spans="1:6">
      <c r="A12" s="43" t="s">
        <v>2</v>
      </c>
      <c r="B12" s="44">
        <v>7600</v>
      </c>
      <c r="C12" s="44">
        <v>900</v>
      </c>
    </row>
    <row r="13" spans="1:6">
      <c r="A13" s="39"/>
    </row>
    <row r="14" spans="1:6">
      <c r="A14" s="45" t="s">
        <v>12</v>
      </c>
      <c r="B14" s="42"/>
    </row>
    <row r="15" spans="1:6">
      <c r="A15" s="41"/>
      <c r="B15" s="46">
        <v>700</v>
      </c>
    </row>
    <row r="16" spans="1:6">
      <c r="A16" s="39"/>
    </row>
    <row r="17" spans="1:6">
      <c r="A17" s="36" t="s">
        <v>4</v>
      </c>
    </row>
    <row r="18" spans="1:6" ht="13.8" thickBot="1">
      <c r="A18" s="37"/>
      <c r="B18" s="37"/>
      <c r="C18" s="37"/>
      <c r="D18" s="37"/>
      <c r="E18" s="37"/>
      <c r="F18" s="37"/>
    </row>
    <row r="19" spans="1:6" ht="13.8" thickTop="1">
      <c r="B19" s="47" t="s">
        <v>42</v>
      </c>
      <c r="C19" s="47"/>
      <c r="D19" s="47"/>
      <c r="E19" s="47"/>
      <c r="F19" s="47"/>
    </row>
    <row r="20" spans="1:6">
      <c r="B20" s="48">
        <v>0</v>
      </c>
      <c r="C20" s="48">
        <v>1</v>
      </c>
      <c r="D20" s="48">
        <v>2</v>
      </c>
      <c r="E20" s="48">
        <v>3</v>
      </c>
      <c r="F20" s="48">
        <v>4</v>
      </c>
    </row>
    <row r="21" spans="1:6">
      <c r="A21" s="33" t="s">
        <v>0</v>
      </c>
      <c r="B21" s="49">
        <f>B4+B10</f>
        <v>7450</v>
      </c>
      <c r="C21" s="49">
        <f>B4+B10+C10</f>
        <v>8550</v>
      </c>
      <c r="D21" s="49">
        <f>B10+B4+C10*2</f>
        <v>9650</v>
      </c>
      <c r="E21" s="49"/>
      <c r="F21" s="49"/>
    </row>
    <row r="22" spans="1:6">
      <c r="A22" s="33" t="s">
        <v>1</v>
      </c>
      <c r="B22" s="49"/>
      <c r="C22" s="49"/>
      <c r="D22" s="49"/>
      <c r="E22" s="49"/>
      <c r="F22" s="49"/>
    </row>
    <row r="23" spans="1:6">
      <c r="A23" s="50" t="s">
        <v>43</v>
      </c>
      <c r="B23" s="49">
        <f>B4+B11</f>
        <v>9550</v>
      </c>
      <c r="C23" s="49">
        <f>B4+B11+C11</f>
        <v>10650</v>
      </c>
      <c r="D23" s="49">
        <f>B4+B11+C11*2</f>
        <v>11750</v>
      </c>
      <c r="E23" s="49"/>
      <c r="F23" s="49"/>
    </row>
    <row r="24" spans="1:6">
      <c r="A24" s="50" t="s">
        <v>44</v>
      </c>
      <c r="B24" s="49">
        <f>2*B4+B11</f>
        <v>12450</v>
      </c>
      <c r="C24" s="49">
        <f>2*B4+B11+C11</f>
        <v>13550</v>
      </c>
      <c r="D24" s="49">
        <f>2*B4+B11+C11*2</f>
        <v>14650</v>
      </c>
      <c r="E24" s="49"/>
      <c r="F24" s="49"/>
    </row>
    <row r="25" spans="1:6">
      <c r="A25" s="51" t="s">
        <v>45</v>
      </c>
      <c r="B25" s="52">
        <f>3*B4+B11</f>
        <v>15350</v>
      </c>
      <c r="C25" s="52">
        <f>3*B4+B11+C11</f>
        <v>16450</v>
      </c>
      <c r="D25" s="52">
        <f>3*B4+B11+C11*2</f>
        <v>17550</v>
      </c>
      <c r="E25" s="52"/>
      <c r="F25" s="52"/>
    </row>
    <row r="26" spans="1:6">
      <c r="A26" s="53" t="s">
        <v>2</v>
      </c>
      <c r="B26" s="52"/>
      <c r="C26" s="52"/>
      <c r="D26" s="52"/>
      <c r="E26" s="52"/>
      <c r="F26" s="52"/>
    </row>
    <row r="27" spans="1:6">
      <c r="A27" s="51" t="s">
        <v>43</v>
      </c>
      <c r="B27" s="52">
        <f>2*B4+B12</f>
        <v>13400</v>
      </c>
      <c r="C27" s="52">
        <f>2*B4+B12+C12</f>
        <v>14300</v>
      </c>
      <c r="D27" s="52">
        <f>2*B4+B12+C12*2</f>
        <v>15200</v>
      </c>
      <c r="E27" s="52">
        <f>2*B4+B12+C12*3</f>
        <v>16100</v>
      </c>
      <c r="F27" s="52">
        <f>2*B4+B12+C12*4</f>
        <v>17000</v>
      </c>
    </row>
    <row r="28" spans="1:6">
      <c r="A28" s="51" t="s">
        <v>44</v>
      </c>
      <c r="B28" s="52">
        <f>3*B4+B12</f>
        <v>16300</v>
      </c>
      <c r="C28" s="52">
        <f>3*B4+B12+C12</f>
        <v>17200</v>
      </c>
      <c r="D28" s="52">
        <f>3*B4+B12+C12*2</f>
        <v>18100</v>
      </c>
      <c r="E28" s="52">
        <f>3*B4+B12+C12*3</f>
        <v>19000</v>
      </c>
      <c r="F28" s="52">
        <f>3*B4+B12+C12*4</f>
        <v>19900</v>
      </c>
    </row>
    <row r="29" spans="1:6">
      <c r="A29" s="54" t="s">
        <v>45</v>
      </c>
      <c r="B29" s="55">
        <f>4*B4+B12</f>
        <v>19200</v>
      </c>
      <c r="C29" s="55">
        <f>4*B4+B12+C12</f>
        <v>20100</v>
      </c>
      <c r="D29" s="55">
        <f>4*B4+B12+C12*2</f>
        <v>21000</v>
      </c>
      <c r="E29" s="55">
        <f>4*B4+B12+C12*3</f>
        <v>21900</v>
      </c>
      <c r="F29" s="55">
        <f>4*B4+B12+C12*4</f>
        <v>22800</v>
      </c>
    </row>
    <row r="31" spans="1:6">
      <c r="A31" s="33" t="s">
        <v>46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6FE5D-8C23-4D86-BD48-DD22D2F2233B}">
  <dimension ref="A1:F35"/>
  <sheetViews>
    <sheetView showGridLines="0" topLeftCell="A3" workbookViewId="0">
      <selection activeCell="A3" sqref="A3:F3"/>
    </sheetView>
  </sheetViews>
  <sheetFormatPr defaultColWidth="9.109375" defaultRowHeight="13.8"/>
  <cols>
    <col min="1" max="2" width="19.109375" style="2" customWidth="1"/>
    <col min="3" max="3" width="9.88671875" style="2" customWidth="1"/>
    <col min="4" max="4" width="12.6640625" style="2" bestFit="1" customWidth="1"/>
    <col min="5" max="6" width="11" style="2" bestFit="1" customWidth="1"/>
    <col min="7" max="16384" width="9.109375" style="2"/>
  </cols>
  <sheetData>
    <row r="1" spans="1:6">
      <c r="A1" s="1">
        <v>45422</v>
      </c>
    </row>
    <row r="2" spans="1:6">
      <c r="A2" s="3"/>
    </row>
    <row r="3" spans="1:6" ht="15.6">
      <c r="A3" s="88" t="s">
        <v>94</v>
      </c>
      <c r="B3" s="88"/>
      <c r="C3" s="88"/>
      <c r="D3" s="88"/>
      <c r="E3" s="88"/>
      <c r="F3" s="88"/>
    </row>
    <row r="4" spans="1:6">
      <c r="A4" s="4"/>
      <c r="B4" s="4"/>
      <c r="C4" s="4"/>
      <c r="D4" s="4"/>
      <c r="E4" s="4"/>
      <c r="F4" s="4"/>
    </row>
    <row r="6" spans="1:6">
      <c r="A6" s="5" t="s">
        <v>66</v>
      </c>
      <c r="C6" s="6">
        <v>0</v>
      </c>
      <c r="E6" s="5"/>
      <c r="F6" s="5"/>
    </row>
    <row r="7" spans="1:6">
      <c r="A7" s="5"/>
      <c r="B7" s="7"/>
      <c r="E7" s="5"/>
      <c r="F7" s="5"/>
    </row>
    <row r="9" spans="1:6">
      <c r="A9" s="5" t="s">
        <v>67</v>
      </c>
      <c r="B9" s="8"/>
      <c r="C9" s="9" t="s">
        <v>6</v>
      </c>
      <c r="D9" s="8" t="s">
        <v>8</v>
      </c>
      <c r="E9" s="10"/>
      <c r="F9" s="10"/>
    </row>
    <row r="10" spans="1:6">
      <c r="A10" s="11"/>
      <c r="B10" s="12" t="s">
        <v>0</v>
      </c>
      <c r="C10" s="95">
        <v>12950</v>
      </c>
      <c r="D10" s="95">
        <f>C23-B23</f>
        <v>1750</v>
      </c>
      <c r="E10" s="10"/>
      <c r="F10" s="10"/>
    </row>
    <row r="11" spans="1:6">
      <c r="A11" s="14"/>
      <c r="B11" s="15" t="s">
        <v>1</v>
      </c>
      <c r="C11" s="96">
        <v>19400</v>
      </c>
      <c r="D11" s="95">
        <f>C25-B25</f>
        <v>1750</v>
      </c>
    </row>
    <row r="12" spans="1:6">
      <c r="B12" s="17" t="s">
        <v>2</v>
      </c>
      <c r="C12" s="97">
        <v>25900</v>
      </c>
      <c r="D12" s="97">
        <f>C29-B29</f>
        <v>1400</v>
      </c>
    </row>
    <row r="15" spans="1:6">
      <c r="A15" s="15"/>
      <c r="B15" s="19"/>
      <c r="C15" s="19"/>
    </row>
    <row r="16" spans="1:6">
      <c r="A16" s="20" t="s">
        <v>68</v>
      </c>
      <c r="B16" s="19"/>
      <c r="C16" s="21">
        <v>1150</v>
      </c>
    </row>
    <row r="17" spans="1:6">
      <c r="A17" s="15"/>
      <c r="C17" s="19"/>
    </row>
    <row r="18" spans="1:6">
      <c r="A18" s="12"/>
    </row>
    <row r="19" spans="1:6">
      <c r="A19" s="5" t="s">
        <v>69</v>
      </c>
      <c r="B19" s="10"/>
      <c r="C19" s="10"/>
      <c r="D19" s="10"/>
      <c r="E19" s="10"/>
      <c r="F19" s="10"/>
    </row>
    <row r="20" spans="1:6" ht="14.4" thickBot="1">
      <c r="A20" s="22"/>
      <c r="B20" s="22"/>
      <c r="C20" s="22"/>
      <c r="D20" s="22"/>
      <c r="E20" s="22"/>
      <c r="F20" s="22"/>
    </row>
    <row r="21" spans="1:6" ht="14.4" thickTop="1">
      <c r="B21" s="23" t="s">
        <v>5</v>
      </c>
      <c r="C21" s="23"/>
      <c r="D21" s="23"/>
      <c r="E21" s="23"/>
      <c r="F21" s="23"/>
    </row>
    <row r="22" spans="1:6">
      <c r="B22" s="24">
        <v>0</v>
      </c>
      <c r="C22" s="24">
        <v>1</v>
      </c>
      <c r="D22" s="24">
        <v>2</v>
      </c>
      <c r="E22" s="24">
        <v>3</v>
      </c>
      <c r="F22" s="24">
        <v>4</v>
      </c>
    </row>
    <row r="23" spans="1:6">
      <c r="A23" s="2" t="s">
        <v>0</v>
      </c>
      <c r="B23" s="98">
        <f>C10</f>
        <v>12950</v>
      </c>
      <c r="C23" s="98">
        <v>14700</v>
      </c>
      <c r="D23" s="98">
        <v>16450</v>
      </c>
      <c r="E23" s="98"/>
      <c r="F23" s="98"/>
    </row>
    <row r="24" spans="1:6">
      <c r="A24" s="2" t="s">
        <v>1</v>
      </c>
      <c r="B24" s="98"/>
      <c r="C24" s="98"/>
      <c r="D24" s="98"/>
      <c r="E24" s="98"/>
      <c r="F24" s="98"/>
    </row>
    <row r="25" spans="1:6">
      <c r="A25" s="26" t="s">
        <v>9</v>
      </c>
      <c r="B25" s="98">
        <f>C6+C11</f>
        <v>19400</v>
      </c>
      <c r="C25" s="98">
        <v>21150</v>
      </c>
      <c r="D25" s="98">
        <v>22900</v>
      </c>
      <c r="E25" s="98"/>
      <c r="F25" s="98"/>
    </row>
    <row r="26" spans="1:6">
      <c r="A26" s="26" t="s">
        <v>10</v>
      </c>
      <c r="B26" s="98">
        <f>2*C6+C11</f>
        <v>19400</v>
      </c>
      <c r="C26" s="98">
        <f>2*C6+C11+D11</f>
        <v>21150</v>
      </c>
      <c r="D26" s="98">
        <f>2*C6+C11+D11*2</f>
        <v>22900</v>
      </c>
      <c r="E26" s="98"/>
      <c r="F26" s="98"/>
    </row>
    <row r="27" spans="1:6">
      <c r="A27" s="26" t="s">
        <v>11</v>
      </c>
      <c r="B27" s="98">
        <f>3*C6+C11</f>
        <v>19400</v>
      </c>
      <c r="C27" s="98">
        <f>3*C6+C11+D11</f>
        <v>21150</v>
      </c>
      <c r="D27" s="98">
        <f>3*C6+C11+D11*2</f>
        <v>22900</v>
      </c>
      <c r="E27" s="98"/>
      <c r="F27" s="98"/>
    </row>
    <row r="28" spans="1:6">
      <c r="A28" s="14" t="s">
        <v>2</v>
      </c>
      <c r="B28" s="99"/>
      <c r="C28" s="99"/>
      <c r="D28" s="99"/>
      <c r="E28" s="99"/>
      <c r="F28" s="99"/>
    </row>
    <row r="29" spans="1:6">
      <c r="A29" s="28" t="s">
        <v>9</v>
      </c>
      <c r="B29" s="99">
        <f>C12</f>
        <v>25900</v>
      </c>
      <c r="C29" s="99">
        <v>27300</v>
      </c>
      <c r="D29" s="99">
        <v>28700</v>
      </c>
      <c r="E29" s="99">
        <v>30100</v>
      </c>
      <c r="F29" s="99">
        <v>31500</v>
      </c>
    </row>
    <row r="30" spans="1:6">
      <c r="A30" s="28" t="s">
        <v>10</v>
      </c>
      <c r="B30" s="99">
        <f>3*C6+C12</f>
        <v>25900</v>
      </c>
      <c r="C30" s="99">
        <f>3*C6+C12+D12</f>
        <v>27300</v>
      </c>
      <c r="D30" s="99">
        <f>3*C6+C12+D12*2</f>
        <v>28700</v>
      </c>
      <c r="E30" s="99">
        <f>3*C6+C12+D12*3</f>
        <v>30100</v>
      </c>
      <c r="F30" s="99">
        <f>3*C6+C12+$D$12*4</f>
        <v>31500</v>
      </c>
    </row>
    <row r="31" spans="1:6">
      <c r="A31" s="29" t="s">
        <v>11</v>
      </c>
      <c r="B31" s="100">
        <f>4*C6+C12</f>
        <v>25900</v>
      </c>
      <c r="C31" s="100">
        <f>4*C6+C12+D12</f>
        <v>27300</v>
      </c>
      <c r="D31" s="100">
        <f>4*C6+C12+D12*2</f>
        <v>28700</v>
      </c>
      <c r="E31" s="100">
        <f>4*C6+C12+D12*3</f>
        <v>30100</v>
      </c>
      <c r="F31" s="100">
        <f>4*C6+C12+D12*4</f>
        <v>31500</v>
      </c>
    </row>
    <row r="32" spans="1:6">
      <c r="A32" s="28"/>
      <c r="B32" s="27"/>
      <c r="C32" s="27"/>
      <c r="D32" s="27"/>
      <c r="E32" s="27"/>
      <c r="F32" s="27"/>
    </row>
    <row r="33" spans="1:6">
      <c r="A33" s="28"/>
      <c r="B33" s="27"/>
      <c r="C33" s="27"/>
      <c r="D33" s="27"/>
      <c r="E33" s="27"/>
      <c r="F33" s="27"/>
    </row>
    <row r="34" spans="1:6">
      <c r="A34" s="2" t="s">
        <v>91</v>
      </c>
    </row>
    <row r="35" spans="1:6">
      <c r="A35" s="87" t="s">
        <v>97</v>
      </c>
    </row>
  </sheetData>
  <mergeCells count="1">
    <mergeCell ref="A3:F3"/>
  </mergeCells>
  <hyperlinks>
    <hyperlink ref="A35" r:id="rId1" xr:uid="{EB839B41-2D95-4E99-B927-3538D8DD8A61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822CE-0305-49AD-B02E-6FACA9A7FC34}">
  <dimension ref="A1:F35"/>
  <sheetViews>
    <sheetView showGridLines="0" workbookViewId="0"/>
  </sheetViews>
  <sheetFormatPr defaultColWidth="9.109375" defaultRowHeight="13.8"/>
  <cols>
    <col min="1" max="2" width="19.109375" style="2" customWidth="1"/>
    <col min="3" max="3" width="9.88671875" style="2" customWidth="1"/>
    <col min="4" max="4" width="12.6640625" style="2" bestFit="1" customWidth="1"/>
    <col min="5" max="6" width="11" style="2" bestFit="1" customWidth="1"/>
    <col min="7" max="16384" width="9.109375" style="2"/>
  </cols>
  <sheetData>
    <row r="1" spans="1:6">
      <c r="A1" s="1">
        <v>44600</v>
      </c>
    </row>
    <row r="2" spans="1:6">
      <c r="A2" s="3"/>
    </row>
    <row r="3" spans="1:6" ht="15.6">
      <c r="A3" s="88" t="s">
        <v>92</v>
      </c>
      <c r="B3" s="88"/>
      <c r="C3" s="88"/>
      <c r="D3" s="88"/>
      <c r="E3" s="88"/>
      <c r="F3" s="88"/>
    </row>
    <row r="4" spans="1:6">
      <c r="A4" s="4"/>
      <c r="B4" s="4"/>
      <c r="C4" s="4"/>
      <c r="D4" s="4"/>
      <c r="E4" s="4"/>
      <c r="F4" s="4"/>
    </row>
    <row r="6" spans="1:6">
      <c r="A6" s="5" t="s">
        <v>66</v>
      </c>
      <c r="C6" s="6">
        <v>0</v>
      </c>
      <c r="E6" s="5"/>
      <c r="F6" s="5"/>
    </row>
    <row r="7" spans="1:6">
      <c r="A7" s="5"/>
      <c r="B7" s="7"/>
      <c r="E7" s="5"/>
      <c r="F7" s="5"/>
    </row>
    <row r="9" spans="1:6">
      <c r="A9" s="5" t="s">
        <v>67</v>
      </c>
      <c r="B9" s="8"/>
      <c r="C9" s="9" t="s">
        <v>6</v>
      </c>
      <c r="D9" s="8" t="s">
        <v>8</v>
      </c>
      <c r="E9" s="10"/>
      <c r="F9" s="10"/>
    </row>
    <row r="10" spans="1:6">
      <c r="A10" s="11"/>
      <c r="B10" s="12" t="s">
        <v>0</v>
      </c>
      <c r="C10" s="95">
        <v>12550</v>
      </c>
      <c r="D10" s="95">
        <f>C23-B23</f>
        <v>1700</v>
      </c>
      <c r="E10" s="10"/>
      <c r="F10" s="10"/>
    </row>
    <row r="11" spans="1:6">
      <c r="A11" s="14"/>
      <c r="B11" s="15" t="s">
        <v>1</v>
      </c>
      <c r="C11" s="96">
        <v>18800</v>
      </c>
      <c r="D11" s="95">
        <f>C25-B25</f>
        <v>1700</v>
      </c>
    </row>
    <row r="12" spans="1:6">
      <c r="B12" s="17" t="s">
        <v>2</v>
      </c>
      <c r="C12" s="97">
        <v>25100</v>
      </c>
      <c r="D12" s="97">
        <f>C29-B29</f>
        <v>1350</v>
      </c>
    </row>
    <row r="15" spans="1:6">
      <c r="A15" s="15"/>
      <c r="B15" s="19"/>
      <c r="C15" s="19"/>
    </row>
    <row r="16" spans="1:6">
      <c r="A16" s="20" t="s">
        <v>68</v>
      </c>
      <c r="B16" s="19"/>
      <c r="C16" s="21">
        <v>1100</v>
      </c>
    </row>
    <row r="17" spans="1:6">
      <c r="A17" s="15"/>
      <c r="C17" s="19"/>
    </row>
    <row r="18" spans="1:6">
      <c r="A18" s="12"/>
    </row>
    <row r="19" spans="1:6">
      <c r="A19" s="5" t="s">
        <v>69</v>
      </c>
      <c r="B19" s="10"/>
      <c r="C19" s="10"/>
      <c r="D19" s="10"/>
      <c r="E19" s="10"/>
      <c r="F19" s="10"/>
    </row>
    <row r="20" spans="1:6" ht="14.4" thickBot="1">
      <c r="A20" s="22"/>
      <c r="B20" s="22"/>
      <c r="C20" s="22"/>
      <c r="D20" s="22"/>
      <c r="E20" s="22"/>
      <c r="F20" s="22"/>
    </row>
    <row r="21" spans="1:6" ht="14.4" thickTop="1">
      <c r="B21" s="23" t="s">
        <v>5</v>
      </c>
      <c r="C21" s="23"/>
      <c r="D21" s="23"/>
      <c r="E21" s="23"/>
      <c r="F21" s="23"/>
    </row>
    <row r="22" spans="1:6">
      <c r="B22" s="24">
        <v>0</v>
      </c>
      <c r="C22" s="24">
        <v>1</v>
      </c>
      <c r="D22" s="24">
        <v>2</v>
      </c>
      <c r="E22" s="24">
        <v>3</v>
      </c>
      <c r="F22" s="24">
        <v>4</v>
      </c>
    </row>
    <row r="23" spans="1:6">
      <c r="A23" s="2" t="s">
        <v>0</v>
      </c>
      <c r="B23" s="98">
        <f>C10</f>
        <v>12550</v>
      </c>
      <c r="C23" s="98">
        <v>14250</v>
      </c>
      <c r="D23" s="98">
        <v>15950</v>
      </c>
      <c r="E23" s="98"/>
      <c r="F23" s="98"/>
    </row>
    <row r="24" spans="1:6">
      <c r="A24" s="2" t="s">
        <v>1</v>
      </c>
      <c r="B24" s="98"/>
      <c r="C24" s="98"/>
      <c r="D24" s="98"/>
      <c r="E24" s="98"/>
      <c r="F24" s="98"/>
    </row>
    <row r="25" spans="1:6">
      <c r="A25" s="26" t="s">
        <v>9</v>
      </c>
      <c r="B25" s="98">
        <f>C6+C11</f>
        <v>18800</v>
      </c>
      <c r="C25" s="98">
        <v>20500</v>
      </c>
      <c r="D25" s="98">
        <v>22200</v>
      </c>
      <c r="E25" s="98"/>
      <c r="F25" s="98"/>
    </row>
    <row r="26" spans="1:6">
      <c r="A26" s="26" t="s">
        <v>10</v>
      </c>
      <c r="B26" s="98">
        <f>2*C6+C11</f>
        <v>18800</v>
      </c>
      <c r="C26" s="98">
        <f>2*C6+C11+D11</f>
        <v>20500</v>
      </c>
      <c r="D26" s="98">
        <f>2*C6+C11+D11*2</f>
        <v>22200</v>
      </c>
      <c r="E26" s="98"/>
      <c r="F26" s="98"/>
    </row>
    <row r="27" spans="1:6">
      <c r="A27" s="26" t="s">
        <v>11</v>
      </c>
      <c r="B27" s="98">
        <f>3*C6+C11</f>
        <v>18800</v>
      </c>
      <c r="C27" s="98">
        <f>3*C6+C11+D11</f>
        <v>20500</v>
      </c>
      <c r="D27" s="98">
        <f>3*C6+C11+D11*2</f>
        <v>22200</v>
      </c>
      <c r="E27" s="98"/>
      <c r="F27" s="98"/>
    </row>
    <row r="28" spans="1:6">
      <c r="A28" s="14" t="s">
        <v>2</v>
      </c>
      <c r="B28" s="99"/>
      <c r="C28" s="99"/>
      <c r="D28" s="99"/>
      <c r="E28" s="99"/>
      <c r="F28" s="99"/>
    </row>
    <row r="29" spans="1:6">
      <c r="A29" s="28" t="s">
        <v>9</v>
      </c>
      <c r="B29" s="99">
        <f>C12</f>
        <v>25100</v>
      </c>
      <c r="C29" s="99">
        <v>26450</v>
      </c>
      <c r="D29" s="99">
        <v>27800</v>
      </c>
      <c r="E29" s="99">
        <v>29150</v>
      </c>
      <c r="F29" s="99">
        <v>30500</v>
      </c>
    </row>
    <row r="30" spans="1:6">
      <c r="A30" s="28" t="s">
        <v>10</v>
      </c>
      <c r="B30" s="99">
        <f>3*C6+C12</f>
        <v>25100</v>
      </c>
      <c r="C30" s="99">
        <f>3*C6+C12+D12</f>
        <v>26450</v>
      </c>
      <c r="D30" s="99">
        <f>3*C6+C12+D12*2</f>
        <v>27800</v>
      </c>
      <c r="E30" s="99">
        <f>3*C6+C12+D12*3</f>
        <v>29150</v>
      </c>
      <c r="F30" s="99">
        <f>3*C6+C12+$D$12*4</f>
        <v>30500</v>
      </c>
    </row>
    <row r="31" spans="1:6">
      <c r="A31" s="29" t="s">
        <v>11</v>
      </c>
      <c r="B31" s="100">
        <f>4*C6+C12</f>
        <v>25100</v>
      </c>
      <c r="C31" s="100">
        <f>4*C6+C12+D12</f>
        <v>26450</v>
      </c>
      <c r="D31" s="100">
        <f>4*C6+C12+D12*2</f>
        <v>27800</v>
      </c>
      <c r="E31" s="100">
        <f>4*C6+C12+D12*3</f>
        <v>29150</v>
      </c>
      <c r="F31" s="100">
        <f>4*C6+C12+D12*4</f>
        <v>30500</v>
      </c>
    </row>
    <row r="32" spans="1:6">
      <c r="A32" s="28"/>
      <c r="B32" s="27"/>
      <c r="C32" s="27"/>
      <c r="D32" s="27"/>
      <c r="E32" s="27"/>
      <c r="F32" s="27"/>
    </row>
    <row r="33" spans="1:6">
      <c r="A33" s="28"/>
      <c r="B33" s="27"/>
      <c r="C33" s="27"/>
      <c r="D33" s="27"/>
      <c r="E33" s="27"/>
      <c r="F33" s="27"/>
    </row>
    <row r="34" spans="1:6">
      <c r="A34" s="2" t="s">
        <v>91</v>
      </c>
    </row>
    <row r="35" spans="1:6">
      <c r="A35" s="87" t="s">
        <v>93</v>
      </c>
    </row>
  </sheetData>
  <mergeCells count="1">
    <mergeCell ref="A3:F3"/>
  </mergeCells>
  <hyperlinks>
    <hyperlink ref="A35" r:id="rId1" xr:uid="{1D6DCF77-1EC3-4A1E-B305-B10BF0FBEB8D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36BC-4940-42C1-B866-C1FDB5040AA0}">
  <dimension ref="A1:F35"/>
  <sheetViews>
    <sheetView showGridLines="0" topLeftCell="A7" workbookViewId="0">
      <selection activeCell="C33" sqref="C33"/>
    </sheetView>
  </sheetViews>
  <sheetFormatPr defaultColWidth="9.109375" defaultRowHeight="13.8"/>
  <cols>
    <col min="1" max="2" width="19.109375" style="2" customWidth="1"/>
    <col min="3" max="3" width="9.88671875" style="2" customWidth="1"/>
    <col min="4" max="4" width="12.5546875" style="2" bestFit="1" customWidth="1"/>
    <col min="5" max="16384" width="9.109375" style="2"/>
  </cols>
  <sheetData>
    <row r="1" spans="1:6">
      <c r="A1" s="1">
        <v>44600</v>
      </c>
    </row>
    <row r="2" spans="1:6">
      <c r="A2" s="3"/>
    </row>
    <row r="3" spans="1:6" ht="15.6">
      <c r="A3" s="88" t="s">
        <v>90</v>
      </c>
      <c r="B3" s="88"/>
      <c r="C3" s="88"/>
      <c r="D3" s="88"/>
      <c r="E3" s="88"/>
      <c r="F3" s="88"/>
    </row>
    <row r="4" spans="1:6">
      <c r="A4" s="4"/>
      <c r="B4" s="4"/>
      <c r="C4" s="4"/>
      <c r="D4" s="4"/>
      <c r="E4" s="4"/>
      <c r="F4" s="4"/>
    </row>
    <row r="6" spans="1:6">
      <c r="A6" s="5" t="s">
        <v>66</v>
      </c>
      <c r="C6" s="6">
        <v>0</v>
      </c>
      <c r="E6" s="5"/>
      <c r="F6" s="5"/>
    </row>
    <row r="7" spans="1:6">
      <c r="A7" s="5"/>
      <c r="B7" s="7"/>
      <c r="E7" s="5"/>
      <c r="F7" s="5"/>
    </row>
    <row r="9" spans="1:6">
      <c r="A9" s="5" t="s">
        <v>67</v>
      </c>
      <c r="B9" s="8"/>
      <c r="C9" s="9" t="s">
        <v>6</v>
      </c>
      <c r="D9" s="8" t="s">
        <v>8</v>
      </c>
      <c r="E9" s="10"/>
      <c r="F9" s="10"/>
    </row>
    <row r="10" spans="1:6">
      <c r="A10" s="11"/>
      <c r="B10" s="12" t="s">
        <v>0</v>
      </c>
      <c r="C10" s="13">
        <v>12400</v>
      </c>
      <c r="D10" s="13">
        <f>C23-B23</f>
        <v>1650</v>
      </c>
      <c r="E10" s="10"/>
      <c r="F10" s="10"/>
    </row>
    <row r="11" spans="1:6">
      <c r="A11" s="14"/>
      <c r="B11" s="15" t="s">
        <v>1</v>
      </c>
      <c r="C11" s="16">
        <v>18650</v>
      </c>
      <c r="D11" s="13">
        <f>C25-B25</f>
        <v>1650</v>
      </c>
    </row>
    <row r="12" spans="1:6">
      <c r="B12" s="17" t="s">
        <v>2</v>
      </c>
      <c r="C12" s="18">
        <v>24800</v>
      </c>
      <c r="D12" s="18">
        <f>C29-B29</f>
        <v>1300</v>
      </c>
    </row>
    <row r="15" spans="1:6">
      <c r="A15" s="15"/>
      <c r="B15" s="19"/>
      <c r="C15" s="19"/>
    </row>
    <row r="16" spans="1:6">
      <c r="A16" s="20" t="s">
        <v>68</v>
      </c>
      <c r="B16" s="19"/>
      <c r="C16" s="21">
        <v>1100</v>
      </c>
    </row>
    <row r="17" spans="1:6">
      <c r="A17" s="15"/>
      <c r="C17" s="19"/>
    </row>
    <row r="18" spans="1:6">
      <c r="A18" s="12"/>
    </row>
    <row r="19" spans="1:6">
      <c r="A19" s="5" t="s">
        <v>69</v>
      </c>
      <c r="B19" s="10"/>
      <c r="C19" s="10"/>
      <c r="D19" s="10"/>
      <c r="E19" s="10"/>
      <c r="F19" s="10"/>
    </row>
    <row r="20" spans="1:6" ht="14.4" thickBot="1">
      <c r="A20" s="22"/>
      <c r="B20" s="22"/>
      <c r="C20" s="22"/>
      <c r="D20" s="22"/>
      <c r="E20" s="22"/>
      <c r="F20" s="22"/>
    </row>
    <row r="21" spans="1:6" ht="14.4" thickTop="1">
      <c r="B21" s="23" t="s">
        <v>5</v>
      </c>
      <c r="C21" s="23"/>
      <c r="D21" s="23"/>
      <c r="E21" s="23"/>
      <c r="F21" s="23"/>
    </row>
    <row r="22" spans="1:6">
      <c r="B22" s="24">
        <v>0</v>
      </c>
      <c r="C22" s="24">
        <v>1</v>
      </c>
      <c r="D22" s="24">
        <v>2</v>
      </c>
      <c r="E22" s="24">
        <v>3</v>
      </c>
      <c r="F22" s="24">
        <v>4</v>
      </c>
    </row>
    <row r="23" spans="1:6">
      <c r="A23" s="2" t="s">
        <v>0</v>
      </c>
      <c r="B23" s="25">
        <f>C10</f>
        <v>12400</v>
      </c>
      <c r="C23" s="25">
        <v>14050</v>
      </c>
      <c r="D23" s="25">
        <v>15700</v>
      </c>
      <c r="E23" s="25"/>
      <c r="F23" s="25"/>
    </row>
    <row r="24" spans="1:6">
      <c r="A24" s="2" t="s">
        <v>1</v>
      </c>
      <c r="B24" s="25"/>
      <c r="C24" s="25"/>
      <c r="D24" s="25"/>
      <c r="E24" s="25"/>
      <c r="F24" s="25"/>
    </row>
    <row r="25" spans="1:6">
      <c r="A25" s="26" t="s">
        <v>9</v>
      </c>
      <c r="B25" s="25">
        <f>C6+C11</f>
        <v>18650</v>
      </c>
      <c r="C25" s="25">
        <v>20300</v>
      </c>
      <c r="D25" s="25">
        <v>21950</v>
      </c>
      <c r="E25" s="25"/>
      <c r="F25" s="25"/>
    </row>
    <row r="26" spans="1:6">
      <c r="A26" s="26" t="s">
        <v>10</v>
      </c>
      <c r="B26" s="25">
        <f>2*C6+C11</f>
        <v>18650</v>
      </c>
      <c r="C26" s="25">
        <f>2*C6+C11+D11</f>
        <v>20300</v>
      </c>
      <c r="D26" s="25">
        <f>2*C6+C11+D11*2</f>
        <v>21950</v>
      </c>
      <c r="E26" s="25"/>
      <c r="F26" s="25"/>
    </row>
    <row r="27" spans="1:6">
      <c r="A27" s="26" t="s">
        <v>11</v>
      </c>
      <c r="B27" s="25">
        <f>3*C6+C11</f>
        <v>18650</v>
      </c>
      <c r="C27" s="25">
        <f>3*C6+C11+D11</f>
        <v>20300</v>
      </c>
      <c r="D27" s="25">
        <f>3*C6+C11+D11*2</f>
        <v>21950</v>
      </c>
      <c r="E27" s="25"/>
      <c r="F27" s="25"/>
    </row>
    <row r="28" spans="1:6">
      <c r="A28" s="14" t="s">
        <v>2</v>
      </c>
      <c r="B28" s="27"/>
      <c r="C28" s="27"/>
      <c r="D28" s="27"/>
      <c r="E28" s="27"/>
      <c r="F28" s="27"/>
    </row>
    <row r="29" spans="1:6">
      <c r="A29" s="28" t="s">
        <v>9</v>
      </c>
      <c r="B29" s="27">
        <f>2*C6+C12</f>
        <v>24800</v>
      </c>
      <c r="C29" s="27">
        <v>26100</v>
      </c>
      <c r="D29" s="27">
        <v>27400</v>
      </c>
      <c r="E29" s="27">
        <v>28700</v>
      </c>
      <c r="F29" s="27">
        <v>30000</v>
      </c>
    </row>
    <row r="30" spans="1:6">
      <c r="A30" s="28" t="s">
        <v>10</v>
      </c>
      <c r="B30" s="27">
        <f>3*C6+C12</f>
        <v>24800</v>
      </c>
      <c r="C30" s="27">
        <f>3*C6+C12+D12</f>
        <v>26100</v>
      </c>
      <c r="D30" s="27">
        <f>3*C6+C12+D12*2</f>
        <v>27400</v>
      </c>
      <c r="E30" s="27">
        <f>3*C6+C12+D12*3</f>
        <v>28700</v>
      </c>
      <c r="F30" s="27">
        <f>3*C6+C12+$D$12*4</f>
        <v>30000</v>
      </c>
    </row>
    <row r="31" spans="1:6">
      <c r="A31" s="29" t="s">
        <v>11</v>
      </c>
      <c r="B31" s="30">
        <f>4*C6+C12</f>
        <v>24800</v>
      </c>
      <c r="C31" s="30">
        <f>4*C6+C12+D12</f>
        <v>26100</v>
      </c>
      <c r="D31" s="30">
        <f>4*C6+C12+D12*2</f>
        <v>27400</v>
      </c>
      <c r="E31" s="30">
        <f>4*C6+C12+D12*3</f>
        <v>28700</v>
      </c>
      <c r="F31" s="30">
        <f>4*C6+C12+D12*4</f>
        <v>30000</v>
      </c>
    </row>
    <row r="32" spans="1:6">
      <c r="A32" s="28"/>
      <c r="B32" s="27"/>
      <c r="C32" s="27"/>
      <c r="D32" s="27"/>
      <c r="E32" s="27"/>
      <c r="F32" s="27"/>
    </row>
    <row r="33" spans="1:6">
      <c r="A33" s="28"/>
      <c r="B33" s="27"/>
      <c r="C33" s="27"/>
      <c r="D33" s="27"/>
      <c r="E33" s="27"/>
      <c r="F33" s="27"/>
    </row>
    <row r="34" spans="1:6">
      <c r="A34" s="2" t="s">
        <v>91</v>
      </c>
    </row>
    <row r="35" spans="1:6">
      <c r="A35" s="87" t="s">
        <v>87</v>
      </c>
    </row>
  </sheetData>
  <mergeCells count="1">
    <mergeCell ref="A3:F3"/>
  </mergeCells>
  <hyperlinks>
    <hyperlink ref="A35" r:id="rId1" xr:uid="{B5E91B30-2F10-4FA5-B9D8-52EAD46AC596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showGridLines="0" workbookViewId="0">
      <selection activeCell="A38" sqref="A38"/>
    </sheetView>
  </sheetViews>
  <sheetFormatPr defaultColWidth="9.109375" defaultRowHeight="13.8"/>
  <cols>
    <col min="1" max="2" width="19.109375" style="2" customWidth="1"/>
    <col min="3" max="3" width="9.88671875" style="2" customWidth="1"/>
    <col min="4" max="4" width="12.5546875" style="2" bestFit="1" customWidth="1"/>
    <col min="5" max="16384" width="9.109375" style="2"/>
  </cols>
  <sheetData>
    <row r="1" spans="1:6">
      <c r="A1" s="1">
        <v>43679</v>
      </c>
    </row>
    <row r="2" spans="1:6">
      <c r="A2" s="3"/>
    </row>
    <row r="3" spans="1:6" ht="15.6">
      <c r="A3" s="88" t="s">
        <v>89</v>
      </c>
      <c r="B3" s="88"/>
      <c r="C3" s="88"/>
      <c r="D3" s="88"/>
      <c r="E3" s="88"/>
      <c r="F3" s="88"/>
    </row>
    <row r="4" spans="1:6">
      <c r="A4" s="4"/>
      <c r="B4" s="4"/>
      <c r="C4" s="4"/>
      <c r="D4" s="4"/>
      <c r="E4" s="4"/>
      <c r="F4" s="4"/>
    </row>
    <row r="6" spans="1:6">
      <c r="A6" s="5" t="s">
        <v>66</v>
      </c>
      <c r="C6" s="6">
        <v>0</v>
      </c>
      <c r="E6" s="5"/>
      <c r="F6" s="5"/>
    </row>
    <row r="7" spans="1:6">
      <c r="A7" s="5"/>
      <c r="B7" s="7"/>
      <c r="E7" s="5"/>
      <c r="F7" s="5"/>
    </row>
    <row r="9" spans="1:6">
      <c r="A9" s="5" t="s">
        <v>67</v>
      </c>
      <c r="B9" s="8"/>
      <c r="C9" s="9" t="s">
        <v>6</v>
      </c>
      <c r="D9" s="8" t="s">
        <v>8</v>
      </c>
      <c r="E9" s="10"/>
      <c r="F9" s="10"/>
    </row>
    <row r="10" spans="1:6">
      <c r="A10" s="11"/>
      <c r="B10" s="12" t="s">
        <v>0</v>
      </c>
      <c r="C10" s="13">
        <v>12200</v>
      </c>
      <c r="D10" s="13">
        <v>1600</v>
      </c>
      <c r="E10" s="10"/>
      <c r="F10" s="10"/>
    </row>
    <row r="11" spans="1:6">
      <c r="A11" s="14"/>
      <c r="B11" s="15" t="s">
        <v>1</v>
      </c>
      <c r="C11" s="16">
        <v>18350</v>
      </c>
      <c r="D11" s="13">
        <v>1600</v>
      </c>
    </row>
    <row r="12" spans="1:6">
      <c r="B12" s="17" t="s">
        <v>2</v>
      </c>
      <c r="C12" s="18">
        <v>24400</v>
      </c>
      <c r="D12" s="18">
        <v>1300</v>
      </c>
    </row>
    <row r="15" spans="1:6">
      <c r="A15" s="15"/>
      <c r="B15" s="19"/>
      <c r="C15" s="19"/>
    </row>
    <row r="16" spans="1:6">
      <c r="A16" s="20" t="s">
        <v>68</v>
      </c>
      <c r="B16" s="19"/>
      <c r="C16" s="21">
        <v>1100</v>
      </c>
    </row>
    <row r="17" spans="1:6">
      <c r="A17" s="15"/>
      <c r="C17" s="19"/>
    </row>
    <row r="18" spans="1:6">
      <c r="A18" s="12"/>
    </row>
    <row r="19" spans="1:6">
      <c r="A19" s="5" t="s">
        <v>69</v>
      </c>
      <c r="B19" s="10"/>
      <c r="C19" s="10"/>
      <c r="D19" s="10"/>
      <c r="E19" s="10"/>
      <c r="F19" s="10"/>
    </row>
    <row r="20" spans="1:6" ht="14.4" thickBot="1">
      <c r="A20" s="22"/>
      <c r="B20" s="22"/>
      <c r="C20" s="22"/>
      <c r="D20" s="22"/>
      <c r="E20" s="22"/>
      <c r="F20" s="22"/>
    </row>
    <row r="21" spans="1:6" ht="14.4" thickTop="1">
      <c r="B21" s="23" t="s">
        <v>5</v>
      </c>
      <c r="C21" s="23"/>
      <c r="D21" s="23"/>
      <c r="E21" s="23"/>
      <c r="F21" s="23"/>
    </row>
    <row r="22" spans="1:6">
      <c r="B22" s="24">
        <v>0</v>
      </c>
      <c r="C22" s="24">
        <v>1</v>
      </c>
      <c r="D22" s="24">
        <v>2</v>
      </c>
      <c r="E22" s="24">
        <v>3</v>
      </c>
      <c r="F22" s="24">
        <v>4</v>
      </c>
    </row>
    <row r="23" spans="1:6">
      <c r="A23" s="2" t="s">
        <v>0</v>
      </c>
      <c r="B23" s="25">
        <f>C10</f>
        <v>12200</v>
      </c>
      <c r="C23" s="25">
        <f>B23+D10</f>
        <v>13800</v>
      </c>
      <c r="D23" s="25">
        <f>B23+D10*2</f>
        <v>15400</v>
      </c>
      <c r="E23" s="25"/>
      <c r="F23" s="25"/>
    </row>
    <row r="24" spans="1:6">
      <c r="A24" s="2" t="s">
        <v>1</v>
      </c>
      <c r="B24" s="25"/>
      <c r="C24" s="25"/>
      <c r="D24" s="25"/>
      <c r="E24" s="25"/>
      <c r="F24" s="25"/>
    </row>
    <row r="25" spans="1:6">
      <c r="A25" s="26" t="s">
        <v>9</v>
      </c>
      <c r="B25" s="25">
        <f>C6+C11</f>
        <v>18350</v>
      </c>
      <c r="C25" s="25">
        <f>C6+C11+D11</f>
        <v>19950</v>
      </c>
      <c r="D25" s="25">
        <f>C6+C11+D11*2</f>
        <v>21550</v>
      </c>
      <c r="E25" s="25"/>
      <c r="F25" s="25"/>
    </row>
    <row r="26" spans="1:6">
      <c r="A26" s="26" t="s">
        <v>10</v>
      </c>
      <c r="B26" s="25">
        <f>2*C6+C11</f>
        <v>18350</v>
      </c>
      <c r="C26" s="25">
        <f>2*C6+C11+D11</f>
        <v>19950</v>
      </c>
      <c r="D26" s="25">
        <f>2*C6+C11+D11*2</f>
        <v>21550</v>
      </c>
      <c r="E26" s="25"/>
      <c r="F26" s="25"/>
    </row>
    <row r="27" spans="1:6">
      <c r="A27" s="26" t="s">
        <v>11</v>
      </c>
      <c r="B27" s="25">
        <f>3*C6+C11</f>
        <v>18350</v>
      </c>
      <c r="C27" s="25">
        <f>3*C6+C11+D11</f>
        <v>19950</v>
      </c>
      <c r="D27" s="25">
        <f>3*C6+C11+D11*2</f>
        <v>21550</v>
      </c>
      <c r="E27" s="25"/>
      <c r="F27" s="25"/>
    </row>
    <row r="28" spans="1:6">
      <c r="A28" s="14" t="s">
        <v>2</v>
      </c>
      <c r="B28" s="27"/>
      <c r="C28" s="27"/>
      <c r="D28" s="27"/>
      <c r="E28" s="27"/>
      <c r="F28" s="27"/>
    </row>
    <row r="29" spans="1:6">
      <c r="A29" s="28" t="s">
        <v>9</v>
      </c>
      <c r="B29" s="27">
        <f>2*C6+C12</f>
        <v>24400</v>
      </c>
      <c r="C29" s="27">
        <f>2*C6+C12+D12</f>
        <v>25700</v>
      </c>
      <c r="D29" s="27">
        <f>2*C6+C12+D12*2</f>
        <v>27000</v>
      </c>
      <c r="E29" s="27">
        <f>2*C6+C12+D12*3</f>
        <v>28300</v>
      </c>
      <c r="F29" s="27">
        <f>2*C6+C12+$D$12*4</f>
        <v>29600</v>
      </c>
    </row>
    <row r="30" spans="1:6">
      <c r="A30" s="28" t="s">
        <v>10</v>
      </c>
      <c r="B30" s="27">
        <f>3*C6+C12</f>
        <v>24400</v>
      </c>
      <c r="C30" s="27">
        <f>3*C6+C12+D12</f>
        <v>25700</v>
      </c>
      <c r="D30" s="27">
        <f>3*C6+C12+D12*2</f>
        <v>27000</v>
      </c>
      <c r="E30" s="27">
        <f>3*C6+C12+D12*3</f>
        <v>28300</v>
      </c>
      <c r="F30" s="27">
        <f>3*C6+C12+$D$12*4</f>
        <v>29600</v>
      </c>
    </row>
    <row r="31" spans="1:6">
      <c r="A31" s="29" t="s">
        <v>11</v>
      </c>
      <c r="B31" s="30">
        <f>4*C6+C12</f>
        <v>24400</v>
      </c>
      <c r="C31" s="30">
        <f>4*C6+C12+D12</f>
        <v>25700</v>
      </c>
      <c r="D31" s="30">
        <f>4*C6+C12+D12*2</f>
        <v>27000</v>
      </c>
      <c r="E31" s="30">
        <f>4*C6+C12+D12*3</f>
        <v>28300</v>
      </c>
      <c r="F31" s="30">
        <f>4*C6+C12+D12*4</f>
        <v>29600</v>
      </c>
    </row>
    <row r="32" spans="1:6">
      <c r="A32" s="28"/>
      <c r="B32" s="27"/>
      <c r="C32" s="27"/>
      <c r="D32" s="27"/>
      <c r="E32" s="27"/>
      <c r="F32" s="27"/>
    </row>
    <row r="33" spans="1:6">
      <c r="A33" s="28"/>
      <c r="B33" s="27"/>
      <c r="C33" s="27"/>
      <c r="D33" s="27"/>
      <c r="E33" s="27"/>
      <c r="F33" s="27"/>
    </row>
    <row r="34" spans="1:6">
      <c r="A34" s="2" t="s">
        <v>88</v>
      </c>
    </row>
    <row r="35" spans="1:6">
      <c r="A35" s="87" t="s">
        <v>87</v>
      </c>
    </row>
  </sheetData>
  <mergeCells count="1">
    <mergeCell ref="A3:F3"/>
  </mergeCells>
  <hyperlinks>
    <hyperlink ref="A35" r:id="rId1" xr:uid="{00000000-0004-0000-0000-000000000000}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showGridLines="0" topLeftCell="A4" workbookViewId="0">
      <selection activeCell="C16" sqref="C16"/>
    </sheetView>
  </sheetViews>
  <sheetFormatPr defaultColWidth="9.109375" defaultRowHeight="13.8"/>
  <cols>
    <col min="1" max="2" width="19.109375" style="2" customWidth="1"/>
    <col min="3" max="3" width="9.88671875" style="2" customWidth="1"/>
    <col min="4" max="4" width="12.5546875" style="2" bestFit="1" customWidth="1"/>
    <col min="5" max="16384" width="9.109375" style="2"/>
  </cols>
  <sheetData>
    <row r="1" spans="1:6">
      <c r="A1" s="1">
        <v>43679</v>
      </c>
    </row>
    <row r="2" spans="1:6">
      <c r="A2" s="3"/>
    </row>
    <row r="3" spans="1:6" ht="15.6">
      <c r="A3" s="88" t="s">
        <v>86</v>
      </c>
      <c r="B3" s="88"/>
      <c r="C3" s="88"/>
      <c r="D3" s="88"/>
      <c r="E3" s="88"/>
      <c r="F3" s="88"/>
    </row>
    <row r="4" spans="1:6">
      <c r="A4" s="4"/>
      <c r="B4" s="4"/>
      <c r="C4" s="4"/>
      <c r="D4" s="4"/>
      <c r="E4" s="4"/>
      <c r="F4" s="4"/>
    </row>
    <row r="6" spans="1:6">
      <c r="A6" s="5" t="s">
        <v>66</v>
      </c>
      <c r="C6" s="6">
        <v>0</v>
      </c>
      <c r="E6" s="5"/>
      <c r="F6" s="5"/>
    </row>
    <row r="7" spans="1:6">
      <c r="A7" s="5"/>
      <c r="B7" s="7"/>
      <c r="E7" s="5"/>
      <c r="F7" s="5"/>
    </row>
    <row r="9" spans="1:6">
      <c r="A9" s="5" t="s">
        <v>67</v>
      </c>
      <c r="B9" s="8"/>
      <c r="C9" s="9" t="s">
        <v>6</v>
      </c>
      <c r="D9" s="8" t="s">
        <v>8</v>
      </c>
      <c r="E9" s="10"/>
      <c r="F9" s="10"/>
    </row>
    <row r="10" spans="1:6">
      <c r="A10" s="11"/>
      <c r="B10" s="12" t="s">
        <v>0</v>
      </c>
      <c r="C10" s="13">
        <v>12000</v>
      </c>
      <c r="D10" s="13">
        <v>1600</v>
      </c>
      <c r="E10" s="10"/>
      <c r="F10" s="10"/>
    </row>
    <row r="11" spans="1:6">
      <c r="A11" s="14"/>
      <c r="B11" s="15" t="s">
        <v>1</v>
      </c>
      <c r="C11" s="16">
        <v>18000</v>
      </c>
      <c r="D11" s="13">
        <v>1600</v>
      </c>
    </row>
    <row r="12" spans="1:6">
      <c r="B12" s="17" t="s">
        <v>2</v>
      </c>
      <c r="C12" s="18">
        <v>24000</v>
      </c>
      <c r="D12" s="18">
        <v>1300</v>
      </c>
    </row>
    <row r="15" spans="1:6">
      <c r="A15" s="15"/>
      <c r="B15" s="19"/>
      <c r="C15" s="19"/>
    </row>
    <row r="16" spans="1:6">
      <c r="A16" s="20" t="s">
        <v>68</v>
      </c>
      <c r="B16" s="19"/>
      <c r="C16" s="21">
        <v>1050</v>
      </c>
    </row>
    <row r="17" spans="1:6">
      <c r="A17" s="15"/>
      <c r="C17" s="19"/>
    </row>
    <row r="18" spans="1:6">
      <c r="A18" s="12"/>
    </row>
    <row r="19" spans="1:6">
      <c r="A19" s="5" t="s">
        <v>69</v>
      </c>
      <c r="B19" s="10"/>
      <c r="C19" s="10"/>
      <c r="D19" s="10"/>
      <c r="E19" s="10"/>
      <c r="F19" s="10"/>
    </row>
    <row r="20" spans="1:6" ht="14.4" thickBot="1">
      <c r="A20" s="22"/>
      <c r="B20" s="22"/>
      <c r="C20" s="22"/>
      <c r="D20" s="22"/>
      <c r="E20" s="22"/>
      <c r="F20" s="22"/>
    </row>
    <row r="21" spans="1:6" ht="14.4" thickTop="1">
      <c r="B21" s="23" t="s">
        <v>5</v>
      </c>
      <c r="C21" s="23"/>
      <c r="D21" s="23"/>
      <c r="E21" s="23"/>
      <c r="F21" s="23"/>
    </row>
    <row r="22" spans="1:6">
      <c r="B22" s="24">
        <v>0</v>
      </c>
      <c r="C22" s="24">
        <v>1</v>
      </c>
      <c r="D22" s="24">
        <v>2</v>
      </c>
      <c r="E22" s="24">
        <v>3</v>
      </c>
      <c r="F22" s="24">
        <v>4</v>
      </c>
    </row>
    <row r="23" spans="1:6">
      <c r="A23" s="2" t="s">
        <v>0</v>
      </c>
      <c r="B23" s="25">
        <v>12000</v>
      </c>
      <c r="C23" s="25">
        <v>13600</v>
      </c>
      <c r="D23" s="25">
        <v>15200</v>
      </c>
      <c r="E23" s="25"/>
      <c r="F23" s="25"/>
    </row>
    <row r="24" spans="1:6">
      <c r="A24" s="2" t="s">
        <v>1</v>
      </c>
      <c r="B24" s="25"/>
      <c r="C24" s="25"/>
      <c r="D24" s="25"/>
      <c r="E24" s="25"/>
      <c r="F24" s="25"/>
    </row>
    <row r="25" spans="1:6">
      <c r="A25" s="26" t="s">
        <v>9</v>
      </c>
      <c r="B25" s="25">
        <f>C6+C11</f>
        <v>18000</v>
      </c>
      <c r="C25" s="25">
        <f>C6+C11+D11</f>
        <v>19600</v>
      </c>
      <c r="D25" s="25">
        <f>C6+C11+D11*2</f>
        <v>21200</v>
      </c>
      <c r="E25" s="25"/>
      <c r="F25" s="25"/>
    </row>
    <row r="26" spans="1:6">
      <c r="A26" s="26" t="s">
        <v>10</v>
      </c>
      <c r="B26" s="25">
        <f>2*C6+C11</f>
        <v>18000</v>
      </c>
      <c r="C26" s="25">
        <f>2*C6+C11+D11</f>
        <v>19600</v>
      </c>
      <c r="D26" s="25">
        <f>2*C6+C11+D11*2</f>
        <v>21200</v>
      </c>
      <c r="E26" s="25"/>
      <c r="F26" s="25"/>
    </row>
    <row r="27" spans="1:6">
      <c r="A27" s="26" t="s">
        <v>11</v>
      </c>
      <c r="B27" s="25">
        <f>3*C6+C11</f>
        <v>18000</v>
      </c>
      <c r="C27" s="25">
        <f>3*C6+C11+D11</f>
        <v>19600</v>
      </c>
      <c r="D27" s="25">
        <f>3*C6+C11+D11*2</f>
        <v>21200</v>
      </c>
      <c r="E27" s="25"/>
      <c r="F27" s="25"/>
    </row>
    <row r="28" spans="1:6">
      <c r="A28" s="14" t="s">
        <v>2</v>
      </c>
      <c r="B28" s="27"/>
      <c r="C28" s="27"/>
      <c r="D28" s="27"/>
      <c r="E28" s="27"/>
      <c r="F28" s="27"/>
    </row>
    <row r="29" spans="1:6">
      <c r="A29" s="28" t="s">
        <v>9</v>
      </c>
      <c r="B29" s="27">
        <f>2*C6+C12</f>
        <v>24000</v>
      </c>
      <c r="C29" s="27">
        <f>2*C6+C12+D12</f>
        <v>25300</v>
      </c>
      <c r="D29" s="27">
        <f>2*C6+C12+D12*2</f>
        <v>26600</v>
      </c>
      <c r="E29" s="27">
        <f>2*C6+C12+D12*3</f>
        <v>27900</v>
      </c>
      <c r="F29" s="27">
        <f>2*C6+C12+$D$12*4</f>
        <v>29200</v>
      </c>
    </row>
    <row r="30" spans="1:6">
      <c r="A30" s="28" t="s">
        <v>10</v>
      </c>
      <c r="B30" s="27">
        <f>3*C6+C12</f>
        <v>24000</v>
      </c>
      <c r="C30" s="27">
        <f>3*C6+C12+D12</f>
        <v>25300</v>
      </c>
      <c r="D30" s="27">
        <f>3*C6+C12+D12*2</f>
        <v>26600</v>
      </c>
      <c r="E30" s="27">
        <f>3*C6+C12+D12*3</f>
        <v>27900</v>
      </c>
      <c r="F30" s="27">
        <f>3*C6+C12+$D$12*4</f>
        <v>29200</v>
      </c>
    </row>
    <row r="31" spans="1:6">
      <c r="A31" s="29" t="s">
        <v>11</v>
      </c>
      <c r="B31" s="30">
        <f>4*C6+C12</f>
        <v>24000</v>
      </c>
      <c r="C31" s="30">
        <f>4*C6+C12+D12</f>
        <v>25300</v>
      </c>
      <c r="D31" s="30">
        <f>4*C6+C12+D12*2</f>
        <v>26600</v>
      </c>
      <c r="E31" s="30">
        <f>4*C6+C12+D12*3</f>
        <v>27900</v>
      </c>
      <c r="F31" s="30">
        <f>4*C6+C12+D12*4</f>
        <v>29200</v>
      </c>
    </row>
    <row r="32" spans="1:6">
      <c r="A32" s="28"/>
      <c r="B32" s="27"/>
      <c r="C32" s="27"/>
      <c r="D32" s="27"/>
      <c r="E32" s="27"/>
      <c r="F32" s="27"/>
    </row>
    <row r="33" spans="1:6">
      <c r="A33" s="28"/>
      <c r="B33" s="27"/>
      <c r="C33" s="27"/>
      <c r="D33" s="27"/>
      <c r="E33" s="27"/>
      <c r="F33" s="27"/>
    </row>
    <row r="34" spans="1:6">
      <c r="A34" s="2" t="s">
        <v>88</v>
      </c>
    </row>
    <row r="35" spans="1:6">
      <c r="A35" s="87" t="s">
        <v>87</v>
      </c>
    </row>
  </sheetData>
  <mergeCells count="1">
    <mergeCell ref="A3:F3"/>
  </mergeCells>
  <hyperlinks>
    <hyperlink ref="A35" r:id="rId1" xr:uid="{00000000-0004-0000-0100-000000000000}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showGridLines="0" workbookViewId="0">
      <selection activeCell="B14" sqref="B14"/>
    </sheetView>
  </sheetViews>
  <sheetFormatPr defaultColWidth="9.109375" defaultRowHeight="13.8"/>
  <cols>
    <col min="1" max="2" width="19.109375" style="2" customWidth="1"/>
    <col min="3" max="3" width="9.88671875" style="2" customWidth="1"/>
    <col min="4" max="4" width="12.5546875" style="2" bestFit="1" customWidth="1"/>
    <col min="5" max="16384" width="9.109375" style="2"/>
  </cols>
  <sheetData>
    <row r="1" spans="1:6">
      <c r="A1" s="1">
        <v>42860</v>
      </c>
    </row>
    <row r="2" spans="1:6">
      <c r="A2" s="3"/>
    </row>
    <row r="3" spans="1:6" ht="15.6">
      <c r="A3" s="88" t="s">
        <v>83</v>
      </c>
      <c r="B3" s="88"/>
      <c r="C3" s="88"/>
      <c r="D3" s="88"/>
      <c r="E3" s="88"/>
      <c r="F3" s="88"/>
    </row>
    <row r="4" spans="1:6">
      <c r="A4" s="4"/>
      <c r="B4" s="4"/>
      <c r="C4" s="4"/>
      <c r="D4" s="4"/>
      <c r="E4" s="4"/>
      <c r="F4" s="4"/>
    </row>
    <row r="6" spans="1:6">
      <c r="A6" s="5" t="s">
        <v>66</v>
      </c>
      <c r="C6" s="6">
        <v>4050</v>
      </c>
      <c r="E6" s="5"/>
      <c r="F6" s="5"/>
    </row>
    <row r="7" spans="1:6">
      <c r="A7" s="5"/>
      <c r="B7" s="7"/>
      <c r="E7" s="5"/>
      <c r="F7" s="5"/>
    </row>
    <row r="9" spans="1:6">
      <c r="A9" s="5" t="s">
        <v>67</v>
      </c>
      <c r="B9" s="8"/>
      <c r="C9" s="9" t="s">
        <v>6</v>
      </c>
      <c r="D9" s="8" t="s">
        <v>8</v>
      </c>
      <c r="E9" s="10"/>
      <c r="F9" s="10"/>
    </row>
    <row r="10" spans="1:6">
      <c r="A10" s="11"/>
      <c r="B10" s="12" t="s">
        <v>0</v>
      </c>
      <c r="C10" s="13">
        <v>6350</v>
      </c>
      <c r="D10" s="13">
        <v>1550</v>
      </c>
      <c r="E10" s="10"/>
      <c r="F10" s="10"/>
    </row>
    <row r="11" spans="1:6">
      <c r="A11" s="14"/>
      <c r="B11" s="15" t="s">
        <v>1</v>
      </c>
      <c r="C11" s="16">
        <v>9350</v>
      </c>
      <c r="D11" s="13">
        <v>1550</v>
      </c>
    </row>
    <row r="12" spans="1:6">
      <c r="B12" s="17" t="s">
        <v>2</v>
      </c>
      <c r="C12" s="18">
        <v>12700</v>
      </c>
      <c r="D12" s="18">
        <v>1250</v>
      </c>
    </row>
    <row r="15" spans="1:6">
      <c r="A15" s="15"/>
      <c r="B15" s="19"/>
      <c r="C15" s="19"/>
    </row>
    <row r="16" spans="1:6">
      <c r="A16" s="20" t="s">
        <v>68</v>
      </c>
      <c r="B16" s="19"/>
      <c r="C16" s="21">
        <v>1050</v>
      </c>
    </row>
    <row r="17" spans="1:6">
      <c r="A17" s="15"/>
      <c r="C17" s="19"/>
    </row>
    <row r="18" spans="1:6">
      <c r="A18" s="12"/>
    </row>
    <row r="19" spans="1:6">
      <c r="A19" s="5" t="s">
        <v>69</v>
      </c>
      <c r="B19" s="10"/>
      <c r="C19" s="10"/>
      <c r="D19" s="10"/>
      <c r="E19" s="10"/>
      <c r="F19" s="10"/>
    </row>
    <row r="20" spans="1:6" ht="14.4" thickBot="1">
      <c r="A20" s="22"/>
      <c r="B20" s="22"/>
      <c r="C20" s="22"/>
      <c r="D20" s="22"/>
      <c r="E20" s="22"/>
      <c r="F20" s="22"/>
    </row>
    <row r="21" spans="1:6" ht="14.4" thickTop="1">
      <c r="B21" s="23" t="s">
        <v>5</v>
      </c>
      <c r="C21" s="23"/>
      <c r="D21" s="23"/>
      <c r="E21" s="23"/>
      <c r="F21" s="23"/>
    </row>
    <row r="22" spans="1:6">
      <c r="B22" s="24">
        <v>0</v>
      </c>
      <c r="C22" s="24">
        <v>1</v>
      </c>
      <c r="D22" s="24">
        <v>2</v>
      </c>
      <c r="E22" s="24">
        <v>3</v>
      </c>
      <c r="F22" s="24">
        <v>4</v>
      </c>
    </row>
    <row r="23" spans="1:6">
      <c r="A23" s="2" t="s">
        <v>0</v>
      </c>
      <c r="B23" s="25">
        <f>C6+C10</f>
        <v>10400</v>
      </c>
      <c r="C23" s="25">
        <f>C6+C10+D10</f>
        <v>11950</v>
      </c>
      <c r="D23" s="25">
        <f>C10+C6+D10*2</f>
        <v>13500</v>
      </c>
      <c r="E23" s="25"/>
      <c r="F23" s="25"/>
    </row>
    <row r="24" spans="1:6">
      <c r="A24" s="2" t="s">
        <v>1</v>
      </c>
      <c r="B24" s="25"/>
      <c r="C24" s="25"/>
      <c r="D24" s="25"/>
      <c r="E24" s="25"/>
      <c r="F24" s="25"/>
    </row>
    <row r="25" spans="1:6">
      <c r="A25" s="26" t="s">
        <v>9</v>
      </c>
      <c r="B25" s="25">
        <f>C6+C11</f>
        <v>13400</v>
      </c>
      <c r="C25" s="25">
        <f>C6+C11+D11</f>
        <v>14950</v>
      </c>
      <c r="D25" s="25">
        <f>C6+C11+D11*2</f>
        <v>16500</v>
      </c>
      <c r="E25" s="25"/>
      <c r="F25" s="25"/>
    </row>
    <row r="26" spans="1:6">
      <c r="A26" s="26" t="s">
        <v>10</v>
      </c>
      <c r="B26" s="25">
        <f>2*C6+C11</f>
        <v>17450</v>
      </c>
      <c r="C26" s="25">
        <f>2*C6+C11+D11</f>
        <v>19000</v>
      </c>
      <c r="D26" s="25">
        <f>2*C6+C11+D11*2</f>
        <v>20550</v>
      </c>
      <c r="E26" s="25"/>
      <c r="F26" s="25"/>
    </row>
    <row r="27" spans="1:6">
      <c r="A27" s="26" t="s">
        <v>11</v>
      </c>
      <c r="B27" s="25">
        <f>3*C6+C11</f>
        <v>21500</v>
      </c>
      <c r="C27" s="25">
        <f>3*C6+C11+D11</f>
        <v>23050</v>
      </c>
      <c r="D27" s="25">
        <f>3*C6+C11+D11*2</f>
        <v>24600</v>
      </c>
      <c r="E27" s="25"/>
      <c r="F27" s="25"/>
    </row>
    <row r="28" spans="1:6">
      <c r="A28" s="14" t="s">
        <v>2</v>
      </c>
      <c r="B28" s="27"/>
      <c r="C28" s="27"/>
      <c r="D28" s="27"/>
      <c r="E28" s="27"/>
      <c r="F28" s="27"/>
    </row>
    <row r="29" spans="1:6">
      <c r="A29" s="28" t="s">
        <v>9</v>
      </c>
      <c r="B29" s="27">
        <f>2*C6+C12</f>
        <v>20800</v>
      </c>
      <c r="C29" s="27">
        <f>2*C6+C12+D12</f>
        <v>22050</v>
      </c>
      <c r="D29" s="27">
        <f>2*C6+C12+D12*2</f>
        <v>23300</v>
      </c>
      <c r="E29" s="27">
        <f>2*C6+C12+D12*3</f>
        <v>24550</v>
      </c>
      <c r="F29" s="27">
        <f>2*C6+C12+$D$12*4</f>
        <v>25800</v>
      </c>
    </row>
    <row r="30" spans="1:6">
      <c r="A30" s="28" t="s">
        <v>10</v>
      </c>
      <c r="B30" s="27">
        <f>3*C6+C12</f>
        <v>24850</v>
      </c>
      <c r="C30" s="27">
        <f>3*C6+C12+D12</f>
        <v>26100</v>
      </c>
      <c r="D30" s="27">
        <f>3*C6+C12+D12*2</f>
        <v>27350</v>
      </c>
      <c r="E30" s="27">
        <f>3*C6+C12+D12*3</f>
        <v>28600</v>
      </c>
      <c r="F30" s="27">
        <f>3*C6+C12+$D$12*4</f>
        <v>29850</v>
      </c>
    </row>
    <row r="31" spans="1:6">
      <c r="A31" s="29" t="s">
        <v>11</v>
      </c>
      <c r="B31" s="30">
        <f>4*C6+C12</f>
        <v>28900</v>
      </c>
      <c r="C31" s="30">
        <f>4*C6+C12+D12</f>
        <v>30150</v>
      </c>
      <c r="D31" s="30">
        <f>4*C6+C12+D12*2</f>
        <v>31400</v>
      </c>
      <c r="E31" s="30">
        <f>4*C6+C12+D12*3</f>
        <v>32650</v>
      </c>
      <c r="F31" s="30">
        <f>4*C6+C12+D12*4</f>
        <v>33900</v>
      </c>
    </row>
    <row r="32" spans="1:6">
      <c r="A32" s="28"/>
      <c r="B32" s="27"/>
      <c r="C32" s="27"/>
      <c r="D32" s="27"/>
      <c r="E32" s="27"/>
      <c r="F32" s="27"/>
    </row>
    <row r="33" spans="1:6">
      <c r="A33" s="28"/>
      <c r="B33" s="27"/>
      <c r="C33" s="27"/>
      <c r="D33" s="27"/>
      <c r="E33" s="27"/>
      <c r="F33" s="27"/>
    </row>
    <row r="34" spans="1:6">
      <c r="A34" s="2" t="s">
        <v>84</v>
      </c>
    </row>
    <row r="35" spans="1:6">
      <c r="A35" s="87" t="s">
        <v>85</v>
      </c>
    </row>
  </sheetData>
  <mergeCells count="1">
    <mergeCell ref="A3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showGridLines="0" workbookViewId="0"/>
  </sheetViews>
  <sheetFormatPr defaultColWidth="9.109375" defaultRowHeight="13.8"/>
  <cols>
    <col min="1" max="2" width="19.109375" style="2" customWidth="1"/>
    <col min="3" max="3" width="9.88671875" style="2" customWidth="1"/>
    <col min="4" max="4" width="12.5546875" style="2" bestFit="1" customWidth="1"/>
    <col min="5" max="16384" width="9.109375" style="2"/>
  </cols>
  <sheetData>
    <row r="1" spans="1:6">
      <c r="A1" s="1">
        <v>42403</v>
      </c>
    </row>
    <row r="2" spans="1:6">
      <c r="A2" s="3"/>
    </row>
    <row r="3" spans="1:6" ht="15.6">
      <c r="A3" s="88" t="s">
        <v>78</v>
      </c>
      <c r="B3" s="88"/>
      <c r="C3" s="88"/>
      <c r="D3" s="88"/>
      <c r="E3" s="88"/>
      <c r="F3" s="88"/>
    </row>
    <row r="4" spans="1:6">
      <c r="A4" s="4"/>
      <c r="B4" s="4"/>
      <c r="C4" s="4"/>
      <c r="D4" s="4"/>
      <c r="E4" s="4"/>
      <c r="F4" s="4"/>
    </row>
    <row r="6" spans="1:6">
      <c r="A6" s="5" t="s">
        <v>66</v>
      </c>
      <c r="C6" s="6">
        <v>4050</v>
      </c>
      <c r="E6" s="5"/>
      <c r="F6" s="5"/>
    </row>
    <row r="7" spans="1:6">
      <c r="A7" s="5"/>
      <c r="B7" s="7"/>
      <c r="E7" s="5"/>
      <c r="F7" s="5"/>
    </row>
    <row r="9" spans="1:6">
      <c r="A9" s="5" t="s">
        <v>67</v>
      </c>
      <c r="B9" s="8"/>
      <c r="C9" s="9" t="s">
        <v>6</v>
      </c>
      <c r="D9" s="8" t="s">
        <v>8</v>
      </c>
      <c r="E9" s="10"/>
      <c r="F9" s="10"/>
    </row>
    <row r="10" spans="1:6">
      <c r="A10" s="11"/>
      <c r="B10" s="12" t="s">
        <v>0</v>
      </c>
      <c r="C10" s="13">
        <v>6300</v>
      </c>
      <c r="D10" s="13">
        <v>1550</v>
      </c>
      <c r="E10" s="10"/>
      <c r="F10" s="10"/>
    </row>
    <row r="11" spans="1:6">
      <c r="A11" s="14"/>
      <c r="B11" s="15" t="s">
        <v>1</v>
      </c>
      <c r="C11" s="16">
        <v>9300</v>
      </c>
      <c r="D11" s="13">
        <v>1550</v>
      </c>
    </row>
    <row r="12" spans="1:6">
      <c r="B12" s="17" t="s">
        <v>2</v>
      </c>
      <c r="C12" s="18">
        <v>12600</v>
      </c>
      <c r="D12" s="18">
        <v>1250</v>
      </c>
    </row>
    <row r="15" spans="1:6">
      <c r="A15" s="15"/>
      <c r="B15" s="19"/>
      <c r="C15" s="19"/>
    </row>
    <row r="16" spans="1:6">
      <c r="A16" s="20" t="s">
        <v>68</v>
      </c>
      <c r="B16" s="19"/>
      <c r="C16" s="21">
        <v>1050</v>
      </c>
    </row>
    <row r="17" spans="1:6">
      <c r="A17" s="15"/>
      <c r="C17" s="19"/>
    </row>
    <row r="18" spans="1:6">
      <c r="A18" s="12"/>
    </row>
    <row r="19" spans="1:6">
      <c r="A19" s="5" t="s">
        <v>69</v>
      </c>
      <c r="B19" s="10"/>
      <c r="C19" s="10"/>
      <c r="D19" s="10"/>
      <c r="E19" s="10"/>
      <c r="F19" s="10"/>
    </row>
    <row r="20" spans="1:6" ht="14.4" thickBot="1">
      <c r="A20" s="22"/>
      <c r="B20" s="22"/>
      <c r="C20" s="22"/>
      <c r="D20" s="22"/>
      <c r="E20" s="22"/>
      <c r="F20" s="22"/>
    </row>
    <row r="21" spans="1:6" ht="14.4" thickTop="1">
      <c r="B21" s="23" t="s">
        <v>5</v>
      </c>
      <c r="C21" s="23"/>
      <c r="D21" s="23"/>
      <c r="E21" s="23"/>
      <c r="F21" s="23"/>
    </row>
    <row r="22" spans="1:6">
      <c r="B22" s="24">
        <v>0</v>
      </c>
      <c r="C22" s="24">
        <v>1</v>
      </c>
      <c r="D22" s="24">
        <v>2</v>
      </c>
      <c r="E22" s="24">
        <v>3</v>
      </c>
      <c r="F22" s="24">
        <v>4</v>
      </c>
    </row>
    <row r="23" spans="1:6">
      <c r="A23" s="2" t="s">
        <v>0</v>
      </c>
      <c r="B23" s="25">
        <f>C6+C10</f>
        <v>10350</v>
      </c>
      <c r="C23" s="25">
        <f>C6+C10+D10</f>
        <v>11900</v>
      </c>
      <c r="D23" s="25">
        <f>C10+C6+D10*2</f>
        <v>13450</v>
      </c>
      <c r="E23" s="25"/>
      <c r="F23" s="25"/>
    </row>
    <row r="24" spans="1:6">
      <c r="A24" s="2" t="s">
        <v>1</v>
      </c>
      <c r="B24" s="25"/>
      <c r="C24" s="25"/>
      <c r="D24" s="25"/>
      <c r="E24" s="25"/>
      <c r="F24" s="25"/>
    </row>
    <row r="25" spans="1:6">
      <c r="A25" s="26" t="s">
        <v>9</v>
      </c>
      <c r="B25" s="25">
        <f>C6+C11</f>
        <v>13350</v>
      </c>
      <c r="C25" s="25">
        <f>C6+C11+D11</f>
        <v>14900</v>
      </c>
      <c r="D25" s="25">
        <f>C6+C11+D11*2</f>
        <v>16450</v>
      </c>
      <c r="E25" s="25"/>
      <c r="F25" s="25"/>
    </row>
    <row r="26" spans="1:6">
      <c r="A26" s="26" t="s">
        <v>10</v>
      </c>
      <c r="B26" s="25">
        <f>2*C6+C11</f>
        <v>17400</v>
      </c>
      <c r="C26" s="25">
        <f>2*C6+C11+D11</f>
        <v>18950</v>
      </c>
      <c r="D26" s="25">
        <f>2*C6+C11+D11*2</f>
        <v>20500</v>
      </c>
      <c r="E26" s="25"/>
      <c r="F26" s="25"/>
    </row>
    <row r="27" spans="1:6">
      <c r="A27" s="26" t="s">
        <v>11</v>
      </c>
      <c r="B27" s="25">
        <f>3*C6+C11</f>
        <v>21450</v>
      </c>
      <c r="C27" s="25">
        <f>3*C6+C11+D11</f>
        <v>23000</v>
      </c>
      <c r="D27" s="25">
        <f>3*C6+C11+D11*2</f>
        <v>24550</v>
      </c>
      <c r="E27" s="25"/>
      <c r="F27" s="25"/>
    </row>
    <row r="28" spans="1:6">
      <c r="A28" s="14" t="s">
        <v>2</v>
      </c>
      <c r="B28" s="27"/>
      <c r="C28" s="27"/>
      <c r="D28" s="27"/>
      <c r="E28" s="27"/>
      <c r="F28" s="27"/>
    </row>
    <row r="29" spans="1:6">
      <c r="A29" s="28" t="s">
        <v>9</v>
      </c>
      <c r="B29" s="27">
        <f>2*C6+C12</f>
        <v>20700</v>
      </c>
      <c r="C29" s="27">
        <f>2*C6+C12+D12</f>
        <v>21950</v>
      </c>
      <c r="D29" s="27">
        <f>2*C6+C12+D12*2</f>
        <v>23200</v>
      </c>
      <c r="E29" s="27">
        <f>2*C6+C12+D12*3</f>
        <v>24450</v>
      </c>
      <c r="F29" s="27">
        <f>2*C6+C12+$D$12*4</f>
        <v>25700</v>
      </c>
    </row>
    <row r="30" spans="1:6">
      <c r="A30" s="28" t="s">
        <v>10</v>
      </c>
      <c r="B30" s="27">
        <f>3*C6+C12</f>
        <v>24750</v>
      </c>
      <c r="C30" s="27">
        <f>3*C6+C12+D12</f>
        <v>26000</v>
      </c>
      <c r="D30" s="27">
        <f>3*C6+C12+D12*2</f>
        <v>27250</v>
      </c>
      <c r="E30" s="27">
        <f>3*C6+C12+D12*3</f>
        <v>28500</v>
      </c>
      <c r="F30" s="27">
        <f>3*C6+C12+$D$12*4</f>
        <v>29750</v>
      </c>
    </row>
    <row r="31" spans="1:6">
      <c r="A31" s="29" t="s">
        <v>11</v>
      </c>
      <c r="B31" s="30">
        <f>4*C6+C12</f>
        <v>28800</v>
      </c>
      <c r="C31" s="30">
        <f>4*C6+C12+D12</f>
        <v>30050</v>
      </c>
      <c r="D31" s="30">
        <f>4*C6+C12+D12*2</f>
        <v>31300</v>
      </c>
      <c r="E31" s="30">
        <f>4*C6+C12+D12*3</f>
        <v>32550</v>
      </c>
      <c r="F31" s="30">
        <f>4*C6+C12+D12*4</f>
        <v>33800</v>
      </c>
    </row>
    <row r="32" spans="1:6">
      <c r="A32" s="28"/>
      <c r="B32" s="27"/>
      <c r="C32" s="27"/>
      <c r="D32" s="27"/>
      <c r="E32" s="27"/>
      <c r="F32" s="27"/>
    </row>
    <row r="33" spans="1:6">
      <c r="A33" s="28"/>
      <c r="B33" s="27"/>
      <c r="C33" s="27"/>
      <c r="D33" s="27"/>
      <c r="E33" s="27"/>
      <c r="F33" s="27"/>
    </row>
    <row r="34" spans="1:6">
      <c r="A34" s="2" t="s">
        <v>79</v>
      </c>
    </row>
    <row r="35" spans="1:6">
      <c r="A35" s="31" t="s">
        <v>80</v>
      </c>
    </row>
  </sheetData>
  <mergeCells count="1">
    <mergeCell ref="A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4</vt:i4>
      </vt:variant>
    </vt:vector>
  </HeadingPairs>
  <TitlesOfParts>
    <vt:vector size="28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'2004'!d0e1</vt:lpstr>
      <vt:lpstr>'2005'!d0e1</vt:lpstr>
      <vt:lpstr>'2004'!skiplink</vt:lpstr>
      <vt:lpstr>'2005'!skiplink</vt:lpstr>
    </vt:vector>
  </TitlesOfParts>
  <Company>The Urban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Kobes</dc:creator>
  <cp:lastModifiedBy>Boddupalli, Aravind</cp:lastModifiedBy>
  <cp:lastPrinted>2017-05-05T11:54:13Z</cp:lastPrinted>
  <dcterms:created xsi:type="dcterms:W3CDTF">2002-01-28T15:58:16Z</dcterms:created>
  <dcterms:modified xsi:type="dcterms:W3CDTF">2024-05-10T15:58:21Z</dcterms:modified>
</cp:coreProperties>
</file>